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C:\Users\0365\Desktop\"/>
    </mc:Choice>
  </mc:AlternateContent>
  <xr:revisionPtr revIDLastSave="0" documentId="13_ncr:1_{14A1E5C2-B58B-4E45-B40F-B29989B37015}" xr6:coauthVersionLast="47" xr6:coauthVersionMax="47" xr10:uidLastSave="{00000000-0000-0000-0000-000000000000}"/>
  <bookViews>
    <workbookView xWindow="-120" yWindow="-120" windowWidth="29040" windowHeight="15720" tabRatio="7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C36" i="10"/>
  <c r="BW35" i="10"/>
  <c r="BW36" i="10" s="1"/>
  <c r="BW37" i="10" s="1"/>
  <c r="BW38" i="10" s="1"/>
  <c r="BE35" i="10"/>
  <c r="C35" i="10"/>
  <c r="BW34" i="10"/>
  <c r="C34" i="10"/>
  <c r="CO34" i="10" l="1"/>
  <c r="CO35" i="10" s="1"/>
  <c r="CO36" i="10" s="1"/>
  <c r="AM34" i="10"/>
  <c r="AM35" i="10" s="1"/>
  <c r="AM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<sst xmlns="http://schemas.openxmlformats.org/spreadsheetml/2006/main" count="1124" uniqueCount="575">
  <si>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</si>
  <si>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</si>
  <si>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</si>
  <si>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</si>
  <si>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</si>
  <si>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</si>
  <si>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</si>
  <si>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</si>
  <si>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</si>
  <si>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</si>
  <si>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</si>
  <si>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</si>
  <si>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</si>
  <si>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</si>
  <si>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</si>
  <si>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</si>
  <si>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</si>
  <si>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</si>
  <si>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</si>
  <si>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</si>
  <si>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</si>
  <si>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</si>
  <si>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</si>
  <si>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</si>
  <si>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</si>
  <si>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</si>
  <si>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</si>
  <si>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</si>
  <si>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</si>
  <si>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</si>
  <si>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</si>
  <si>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</si>
  <si>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</si>
  <si>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</si>
  <si>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</si>
  <si>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</si>
  <si>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</si>
  <si>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</si>
  <si>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</si>
  <si>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</si>
  <si>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</si>
  <si>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</si>
  <si>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</si>
  <si>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</si>
  <si>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</si>
  <si>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</si>
  <si>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</si>
  <si>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</si>
  <si>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</si>
  <si>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</si>
  <si>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</si>
  <si>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</si>
  <si>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</si>
  <si>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</si>
  <si>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</si>
  <si>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</si>
  <si>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</si>
  <si>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</si>
  <si>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</si>
  <si>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</si>
  <si>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</si>
  <si>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</si>
  <si>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</si>
  <si>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</si>
  <si>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</si>
  <si>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</si>
  <si>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</si>
  <si>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</si>
  <si>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</si>
  <si>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</si>
  <si>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</si>
  <si>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</si>
  <si>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</si>
  <si>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</si>
  <si>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</si>
  <si>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</si>
  <si>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</si>
  <si>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</si>
  <si>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</si>
  <si>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</si>
  <si>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</si>
  <si>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</si>
  <si>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</si>
  <si>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</si>
  <si>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</si>
  <si>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</si>
  <si>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</si>
  <si>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</si>
  <si>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</si>
  <si>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</si>
  <si>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</si>
  <si>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</si>
  <si>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</si>
  <si>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</si>
  <si>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</si>
  <si>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</si>
  <si>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</si>
  <si>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</si>
  <si>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</si>
  <si>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</si>
  <si>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</si>
  <si>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</si>
  <si>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</si>
  <si>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</si>
  <si>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</si>
  <si>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</si>
  <si>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</si>
  <si>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</si>
  <si>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</si>
  <si>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</si>
  <si>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</si>
  <si>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</si>
  <si>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</si>
  <si>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</si>
  <si>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</si>
  <si>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</si>
  <si>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</si>
  <si>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</si>
  <si>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</si>
  <si>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</si>
  <si>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</si>
  <si>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</si>
  <si>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</si>
  <si>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</si>
  <si>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</si>
  <si>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</si>
  <si>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</si>
  <si>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</si>
  <si>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</si>
  <si>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</si>
  <si>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</si>
  <si>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</si>
  <si>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</si>
  <si>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</si>
  <si>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</si>
  <si>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</si>
  <si>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</si>
  <si>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</si>
  <si>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</si>
  <si>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</si>
  <si>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</si>
  <si>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</si>
  <si>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</si>
  <si>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</si>
  <si>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</si>
  <si>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</si>
  <si>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</si>
  <si>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</si>
  <si>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</si>
  <si>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</si>
  <si>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</si>
  <si>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</si>
  <si>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</si>
  <si>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</si>
  <si>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</si>
  <si>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</si>
  <si>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</si>
  <si>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</si>
  <si>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</si>
  <si>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</si>
  <si>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</si>
  <si>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</si>
  <si>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</si>
  <si>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</si>
  <si>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</si>
  <si>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</si>
  <si>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</si>
  <si>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</si>
  <si>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</si>
  <si>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</si>
  <si>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</si>
  <si>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</si>
  <si>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</si>
  <si>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</si>
  <si>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</si>
  <si>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</si>
  <si>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</si>
  <si>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</si>
  <si>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</si>
  <si>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</si>
  <si>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</si>
  <si>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</si>
  <si>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</si>
  <si>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</si>
  <si>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</si>
  <si>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</si>
  <si>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</si>
  <si>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</si>
  <si>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</si>
  <si>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</si>
  <si>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</si>
  <si>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</si>
  <si>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</si>
  <si>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</si>
  <si>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</si>
  <si>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</si>
  <si>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</si>
  <si>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</si>
  <si>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</si>
  <si>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</si>
  <si>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</si>
  <si>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</si>
  <si>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</si>
  <si>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長野県松川町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</si>
  <si>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</si>
  <si>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</si>
  <si>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</si>
  <si>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</si>
  <si>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</si>
  <si>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</si>
  <si>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</si>
  <si>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</si>
  <si>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</si>
  <si>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</si>
  <si>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</si>
  <si>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</si>
  <si>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</si>
  <si>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</si>
  <si>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</si>
  <si>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</si>
  <si>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</si>
  <si>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</si>
  <si>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</si>
  <si>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</si>
  <si>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</si>
  <si>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</si>
  <si>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</si>
  <si>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</si>
  <si>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</si>
  <si>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</si>
  <si>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</si>
  <si>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</si>
  <si>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</si>
  <si>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</si>
  <si>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</si>
  <si>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</si>
  <si>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</si>
  <si>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</si>
  <si>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</si>
  <si>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</si>
  <si>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</si>
  <si>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</si>
  <si>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</si>
  <si>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</si>
  <si>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</si>
  <si>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</si>
  <si>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</si>
  <si>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</si>
  <si>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</si>
  <si>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</si>
  <si>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</si>
  <si>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</si>
  <si>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</si>
  <si>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</si>
  <si>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</si>
  <si>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</si>
  <si>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</si>
  <si>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</si>
  <si>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</si>
  <si>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</si>
  <si>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</si>
  <si>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</si>
  <si>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</si>
  <si>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</si>
  <si>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</si>
  <si>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</si>
  <si>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</si>
  <si>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</si>
  <si>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</si>
  <si>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</si>
  <si>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</si>
  <si>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</si>
  <si>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</si>
  <si>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</si>
  <si>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</si>
  <si>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</si>
  <si>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</si>
  <si>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</si>
  <si>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</si>
  <si>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</si>
  <si>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</si>
  <si>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</si>
  <si>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</si>
  <si>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</si>
  <si>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</si>
  <si>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</si>
  <si>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</si>
  <si>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</si>
  <si>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</si>
  <si>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</si>
  <si>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</si>
  <si>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</si>
  <si>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</si>
  <si>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</si>
  <si>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</si>
  <si>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</si>
  <si>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</si>
  <si>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</si>
  <si>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</si>
  <si>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</si>
  <si>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</si>
  <si>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</si>
  <si>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</si>
  <si>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</si>
  <si>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</si>
  <si>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</si>
  <si>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</si>
  <si>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</si>
  <si>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</si>
  <si>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</si>
  <si>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</si>
  <si>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</si>
  <si>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</si>
  <si>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</si>
  <si>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</si>
  <si>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</si>
  <si>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</si>
  <si>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</si>
  <si>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</si>
  <si>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</si>
  <si>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</si>
  <si>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</si>
  <si>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</si>
  <si>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</si>
  <si>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</si>
  <si>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</si>
  <si>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</si>
  <si>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</si>
  <si>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</si>
  <si>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</si>
  <si>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</si>
  <si>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</si>
  <si>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</si>
  <si>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</si>
  <si>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</si>
  <si>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</si>
  <si>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</si>
  <si>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</si>
  <si>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</si>
  <si>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</si>
  <si>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</si>
  <si>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</si>
  <si>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</si>
  <si>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</si>
  <si>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</si>
  <si>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</si>
  <si>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</si>
  <si>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</si>
  <si>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</si>
  <si>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</si>
  <si>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</si>
  <si>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</si>
  <si>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</si>
  <si>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</si>
  <si>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長野県松川町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</si>
  <si>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</si>
  <si>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</si>
  <si>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</si>
  <si>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</si>
  <si>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</si>
  <si>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</si>
  <si>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</si>
  <si>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</si>
  <si>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</si>
  <si>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</si>
  <si>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</si>
  <si>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</si>
  <si>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</si>
  <si>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</si>
  <si>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</si>
  <si>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</si>
  <si>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</si>
  <si>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</si>
  <si>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</si>
  <si>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</si>
  <si>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</si>
  <si>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</si>
  <si>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</si>
  <si>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</si>
  <si>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</si>
  <si>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</si>
  <si>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</si>
  <si>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</si>
  <si>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</si>
  <si>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</si>
  <si>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</si>
  <si>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</si>
  <si>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</si>
  <si>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</si>
  <si>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</si>
  <si>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</si>
  <si>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</si>
  <si>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</si>
  <si>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</si>
  <si>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信州まつかわ温泉清流苑事業会計</t>
    <phoneticPr fontId="5"/>
  </si>
  <si>
    <t>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</si>
  <si>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</si>
  <si>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</si>
  <si>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</si>
  <si>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</si>
  <si>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</si>
  <si>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</si>
  <si>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</si>
  <si>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</si>
  <si>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</si>
  <si>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</si>
  <si>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</si>
  <si>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</si>
  <si>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</si>
  <si>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</si>
  <si>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</si>
  <si>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</si>
  <si>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</si>
  <si>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</si>
  <si>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</si>
  <si>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</si>
  <si>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</si>
  <si>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</si>
  <si>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</si>
  <si>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</si>
  <si>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</si>
  <si>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</si>
  <si>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</si>
  <si>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</si>
  <si>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</si>
  <si>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</si>
  <si>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</si>
  <si>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</si>
  <si>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</si>
  <si>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</si>
  <si>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</si>
  <si>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</si>
  <si>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</si>
  <si>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</si>
  <si>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</si>
  <si>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</si>
  <si>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</si>
  <si>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</si>
  <si>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</si>
  <si>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</si>
  <si>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</si>
  <si>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</si>
  <si>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</si>
  <si>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</si>
  <si>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</si>
  <si>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</si>
  <si>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</si>
  <si>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</si>
  <si>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</si>
  <si>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</si>
  <si>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</si>
  <si>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</si>
  <si>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</si>
  <si>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</si>
  <si>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</si>
  <si>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</si>
  <si>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</si>
  <si>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</si>
  <si>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</si>
  <si>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</si>
  <si>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</si>
  <si>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</si>
  <si>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</si>
  <si>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</si>
  <si>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</si>
  <si>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</si>
  <si>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</si>
  <si>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</si>
  <si>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</si>
  <si>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</si>
  <si>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</si>
  <si>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</si>
  <si>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</si>
  <si>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</si>
  <si>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</si>
  <si>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</si>
  <si>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</si>
  <si>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</si>
  <si>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</si>
  <si>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</si>
  <si>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</si>
  <si>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</si>
  <si>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</si>
  <si>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</si>
  <si>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</si>
  <si>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</si>
  <si>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</si>
  <si>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</si>
  <si>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</si>
  <si>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</si>
  <si>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</si>
  <si>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</si>
  <si>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</si>
  <si>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</si>
  <si>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</si>
  <si>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</si>
  <si>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</si>
  <si>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</si>
  <si>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</si>
  <si>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</si>
  <si>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</si>
  <si>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</si>
  <si>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</si>
  <si>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</si>
  <si>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</si>
  <si>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</si>
  <si>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</si>
  <si>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</si>
  <si>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</si>
  <si>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</si>
  <si>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</si>
  <si>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</si>
  <si>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</si>
  <si>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</si>
  <si>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</si>
  <si>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</si>
  <si>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</si>
  <si>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</si>
  <si>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</si>
  <si>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</si>
  <si>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</si>
  <si>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</si>
  <si>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</si>
  <si>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</si>
  <si>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</si>
  <si>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</si>
  <si>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</si>
  <si>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</si>
  <si>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</si>
  <si>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</si>
  <si>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</si>
  <si>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</si>
  <si>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0.50</t>
  </si>
  <si>
    <t>▲ 7.83</t>
  </si>
  <si>
    <t>水道事業会計</t>
  </si>
  <si>
    <t>信州まつかわ温泉清流苑事業会計</t>
  </si>
  <si>
    <t>一般会計</t>
  </si>
  <si>
    <t>下水道事業会計</t>
  </si>
  <si>
    <t>介護保険事業特別会計</t>
  </si>
  <si>
    <t>国民健康保険事業特別会計</t>
  </si>
  <si>
    <t>発電事業特別会計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</si>
  <si>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</si>
  <si>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</si>
  <si>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</si>
  <si>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</si>
  <si>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</si>
  <si>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</si>
  <si>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</si>
  <si>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</si>
  <si>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松川町土地開発公社</t>
    <rPh sb="0" eb="3">
      <t>マツカワマチ</t>
    </rPh>
    <rPh sb="3" eb="5">
      <t>トチ</t>
    </rPh>
    <rPh sb="5" eb="7">
      <t>カイハツ</t>
    </rPh>
    <rPh sb="7" eb="9">
      <t>コウシャ</t>
    </rPh>
    <phoneticPr fontId="5"/>
  </si>
  <si>
    <t>㈱チャンネル・ユー</t>
  </si>
  <si>
    <t>南信州まつかわ観光まちづくりセンター</t>
    <rPh sb="0" eb="1">
      <t>ミナミ</t>
    </rPh>
    <rPh sb="1" eb="3">
      <t>シンシュウ</t>
    </rPh>
    <rPh sb="7" eb="9">
      <t>カンコウ</t>
    </rPh>
    <phoneticPr fontId="5"/>
  </si>
  <si>
    <t>公共施設等整備基金</t>
    <rPh sb="0" eb="2">
      <t>コウキョウ</t>
    </rPh>
    <rPh sb="2" eb="4">
      <t>シセツ</t>
    </rPh>
    <rPh sb="4" eb="5">
      <t>トウ</t>
    </rPh>
    <rPh sb="5" eb="7">
      <t>セイビ</t>
    </rPh>
    <rPh sb="7" eb="9">
      <t>キキン</t>
    </rPh>
    <phoneticPr fontId="5"/>
  </si>
  <si>
    <t>くだものの里まつかわ応援基金</t>
    <rPh sb="5" eb="6">
      <t>サト</t>
    </rPh>
    <rPh sb="10" eb="12">
      <t>オウエン</t>
    </rPh>
    <rPh sb="12" eb="14">
      <t>キキン</t>
    </rPh>
    <phoneticPr fontId="5"/>
  </si>
  <si>
    <t>地域福祉基金</t>
    <rPh sb="0" eb="2">
      <t>チイキ</t>
    </rPh>
    <rPh sb="2" eb="4">
      <t>フクシ</t>
    </rPh>
    <rPh sb="4" eb="6">
      <t>キキン</t>
    </rPh>
    <phoneticPr fontId="5"/>
  </si>
  <si>
    <t>ふるさと基金</t>
    <rPh sb="4" eb="6">
      <t>キキン</t>
    </rPh>
    <phoneticPr fontId="5"/>
  </si>
  <si>
    <t>特養松川荘施設管理運営基金</t>
    <rPh sb="0" eb="2">
      <t>トクヨウ</t>
    </rPh>
    <rPh sb="2" eb="4">
      <t>マツカワ</t>
    </rPh>
    <rPh sb="4" eb="5">
      <t>ソウ</t>
    </rPh>
    <rPh sb="5" eb="7">
      <t>シセツ</t>
    </rPh>
    <rPh sb="7" eb="9">
      <t>カンリ</t>
    </rPh>
    <rPh sb="9" eb="11">
      <t>ウンエイ</t>
    </rPh>
    <rPh sb="11" eb="13">
      <t>キキン</t>
    </rPh>
    <phoneticPr fontId="2"/>
  </si>
  <si>
    <t>-</t>
    <phoneticPr fontId="2"/>
  </si>
  <si>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2"/>
  </si>
  <si>
    <t>南信州広域連合（一般会計）</t>
    <rPh sb="0" eb="1">
      <t>ミナミ</t>
    </rPh>
    <rPh sb="1" eb="3">
      <t>シンシュウ</t>
    </rPh>
    <rPh sb="3" eb="5">
      <t>コウイキ</t>
    </rPh>
    <rPh sb="5" eb="7">
      <t>レンゴウ</t>
    </rPh>
    <rPh sb="8" eb="10">
      <t>イッパン</t>
    </rPh>
    <rPh sb="10" eb="12">
      <t>カイケイ</t>
    </rPh>
    <phoneticPr fontId="2"/>
  </si>
  <si>
    <t>南信州広域連合（南信州広域振興基金特別会計）</t>
    <rPh sb="0" eb="1">
      <t>ミナミ</t>
    </rPh>
    <rPh sb="1" eb="3">
      <t>シンシュウ</t>
    </rPh>
    <rPh sb="3" eb="5">
      <t>コウイキ</t>
    </rPh>
    <rPh sb="5" eb="7">
      <t>レンゴウ</t>
    </rPh>
    <rPh sb="8" eb="9">
      <t>ミナミ</t>
    </rPh>
    <rPh sb="9" eb="11">
      <t>シンシュウ</t>
    </rPh>
    <rPh sb="11" eb="13">
      <t>コウイキ</t>
    </rPh>
    <rPh sb="13" eb="15">
      <t>シンコウ</t>
    </rPh>
    <rPh sb="15" eb="17">
      <t>キキン</t>
    </rPh>
    <rPh sb="17" eb="19">
      <t>トクベツ</t>
    </rPh>
    <rPh sb="19" eb="21">
      <t>カイケイ</t>
    </rPh>
    <phoneticPr fontId="2"/>
  </si>
  <si>
    <t>南信州広域連合（飯田広域消防特別会計）</t>
    <rPh sb="0" eb="1">
      <t>ミナミ</t>
    </rPh>
    <rPh sb="1" eb="3">
      <t>シンシュウ</t>
    </rPh>
    <rPh sb="3" eb="5">
      <t>コウイキ</t>
    </rPh>
    <rPh sb="5" eb="7">
      <t>レンゴウ</t>
    </rPh>
    <rPh sb="8" eb="10">
      <t>イイダ</t>
    </rPh>
    <rPh sb="10" eb="12">
      <t>コウイキ</t>
    </rPh>
    <rPh sb="12" eb="14">
      <t>ショウボウ</t>
    </rPh>
    <rPh sb="14" eb="16">
      <t>トクベツ</t>
    </rPh>
    <rPh sb="16" eb="18">
      <t>カイケイ</t>
    </rPh>
    <phoneticPr fontId="2"/>
  </si>
  <si>
    <t>南信州広域連合（稲葉クリーンセンター特別会計）</t>
    <rPh sb="0" eb="1">
      <t>ミナミ</t>
    </rPh>
    <rPh sb="1" eb="3">
      <t>シンシュウ</t>
    </rPh>
    <rPh sb="3" eb="5">
      <t>コウイキ</t>
    </rPh>
    <rPh sb="5" eb="7">
      <t>レンゴウ</t>
    </rPh>
    <rPh sb="8" eb="10">
      <t>イナバ</t>
    </rPh>
    <rPh sb="18" eb="20">
      <t>トクベツ</t>
    </rPh>
    <rPh sb="20" eb="22">
      <t>カイケイ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</si>
  <si>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2"/>
  </si>
  <si>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</si>
  <si>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長野県地方税滞納整理機構（一般会計）</t>
    <rPh sb="0" eb="3">
      <t>ナガノケン</t>
    </rPh>
    <rPh sb="3" eb="6">
      <t>チホウゼイ</t>
    </rPh>
    <rPh sb="6" eb="8">
      <t>タイノウ</t>
    </rPh>
    <rPh sb="8" eb="10">
      <t>セイリ</t>
    </rPh>
    <rPh sb="10" eb="12">
      <t>キコウ</t>
    </rPh>
    <rPh sb="13" eb="15">
      <t>イッパン</t>
    </rPh>
    <rPh sb="15" eb="17">
      <t>カイケイ</t>
    </rPh>
    <phoneticPr fontId="2"/>
  </si>
  <si>
    <t>下伊那郡町村総合事務組合（一般会計）</t>
    <rPh sb="0" eb="4">
      <t>シモイナグン</t>
    </rPh>
    <rPh sb="4" eb="6">
      <t>チョウソン</t>
    </rPh>
    <rPh sb="6" eb="8">
      <t>ソウゴウ</t>
    </rPh>
    <rPh sb="8" eb="10">
      <t>ジム</t>
    </rPh>
    <rPh sb="10" eb="12">
      <t>クミアイ</t>
    </rPh>
    <rPh sb="13" eb="15">
      <t>イッパン</t>
    </rPh>
    <rPh sb="15" eb="17">
      <t>カイケイ</t>
    </rPh>
    <phoneticPr fontId="2"/>
  </si>
  <si>
    <t>下伊那自治センター組合（一般会計）</t>
    <rPh sb="0" eb="3">
      <t>シモイナ</t>
    </rPh>
    <rPh sb="3" eb="5">
      <t>ジチ</t>
    </rPh>
    <rPh sb="9" eb="11">
      <t>クミアイ</t>
    </rPh>
    <rPh sb="12" eb="14">
      <t>イッパン</t>
    </rPh>
    <rPh sb="14" eb="16">
      <t>カイケイ</t>
    </rPh>
    <phoneticPr fontId="2"/>
  </si>
  <si>
    <t>下伊那郡土木技術センター（一般会計）</t>
    <rPh sb="0" eb="4">
      <t>シモイナグン</t>
    </rPh>
    <rPh sb="4" eb="6">
      <t>ドボク</t>
    </rPh>
    <rPh sb="6" eb="8">
      <t>ギジュツ</t>
    </rPh>
    <rPh sb="13" eb="15">
      <t>イッパン</t>
    </rPh>
    <rPh sb="15" eb="17">
      <t>カイケイ</t>
    </rPh>
    <phoneticPr fontId="2"/>
  </si>
  <si>
    <t>南信地域町村交通災害共済事務組合（一般会計）</t>
    <rPh sb="0" eb="2">
      <t>ナンシン</t>
    </rPh>
    <rPh sb="2" eb="4">
      <t>チイキ</t>
    </rPh>
    <rPh sb="4" eb="6">
      <t>チョウソン</t>
    </rPh>
    <rPh sb="6" eb="8">
      <t>コウツウ</t>
    </rPh>
    <rPh sb="8" eb="10">
      <t>サイガイ</t>
    </rPh>
    <rPh sb="10" eb="12">
      <t>キョウサイ</t>
    </rPh>
    <rPh sb="12" eb="14">
      <t>ジム</t>
    </rPh>
    <rPh sb="14" eb="16">
      <t>クミアイ</t>
    </rPh>
    <rPh sb="17" eb="19">
      <t>イッパン</t>
    </rPh>
    <rPh sb="19" eb="21">
      <t>カイケイ</t>
    </rPh>
    <phoneticPr fontId="2"/>
  </si>
  <si>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2"/>
  </si>
  <si>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</si>
  <si>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下伊那郡北部総合事務組合（一般会計）</t>
    <rPh sb="0" eb="4">
      <t>シモイナグン</t>
    </rPh>
    <rPh sb="4" eb="6">
      <t>ホクブ</t>
    </rPh>
    <rPh sb="6" eb="8">
      <t>ソウゴウ</t>
    </rPh>
    <rPh sb="8" eb="10">
      <t>ジム</t>
    </rPh>
    <rPh sb="10" eb="12">
      <t>クミアイ</t>
    </rPh>
    <rPh sb="13" eb="15">
      <t>イッパン</t>
    </rPh>
    <rPh sb="15" eb="17">
      <t>カイケイ</t>
    </rPh>
    <phoneticPr fontId="2"/>
  </si>
  <si>
    <t>下伊那郡北部総合事務組合（特別会計）</t>
    <rPh sb="0" eb="4">
      <t>シモイナグン</t>
    </rPh>
    <rPh sb="4" eb="6">
      <t>ホクブ</t>
    </rPh>
    <rPh sb="6" eb="8">
      <t>ソウゴウ</t>
    </rPh>
    <rPh sb="8" eb="10">
      <t>ジム</t>
    </rPh>
    <rPh sb="10" eb="12">
      <t>クミアイ</t>
    </rPh>
    <rPh sb="13" eb="15">
      <t>トクベツ</t>
    </rPh>
    <rPh sb="15" eb="17">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</si>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</sst>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0948-4A20-B664-0DDC61227A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65057</c:v>
                </c:pt>
                <c:pt idx="1">
                  <c:v>97102</c:v>
                </c:pt>
                <c:pt idx="2">
                  <c:v>104184</c:v>
                </c:pt>
                <c:pt idx="3">
                  <c:v>83096</c:v>
                </c:pt>
                <c:pt idx="4">
                  <c:v>94278</c:v>
                </c:pt>
              </c:numCache>
            </c:numRef>
          </c:val>
          <c:smooth val="0"/>
          <c:extLst>
            <c:ext xmlns:c16="http://schemas.microsoft.com/office/drawing/2014/chart" uri="{C3380CC4-5D6E-409C-BE32-E72D297353CC}">
              <c16:uniqueId val="{00000001-0948-4A20-B664-0DDC61227A4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10.34</c:v>
                </c:pt>
                <c:pt idx="1">
                  <c:v>9.5</c:v>
                </c:pt>
                <c:pt idx="2">
                  <c:v>10.67</c:v>
                </c:pt>
                <c:pt idx="3">
                  <c:v>7.05</c:v>
                </c:pt>
                <c:pt idx="4">
                  <c:v>5.57</c:v>
                </c:pt>
              </c:numCache>
            </c:numRef>
          </c:val>
          <c:extLst>
            <c:ext xmlns:c16="http://schemas.microsoft.com/office/drawing/2014/chart" uri="{C3380CC4-5D6E-409C-BE32-E72D297353CC}">
              <c16:uniqueId val="{00000000-FBE2-4CF4-889A-548F4AC8CE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20.69</c:v>
                </c:pt>
                <c:pt idx="1">
                  <c:v>19.489999999999998</c:v>
                </c:pt>
                <c:pt idx="2">
                  <c:v>20.12</c:v>
                </c:pt>
                <c:pt idx="3">
                  <c:v>14.04</c:v>
                </c:pt>
                <c:pt idx="4">
                  <c:v>22.79</c:v>
                </c:pt>
              </c:numCache>
            </c:numRef>
          </c:val>
          <c:extLst>
            <c:ext xmlns:c16="http://schemas.microsoft.com/office/drawing/2014/chart" uri="{C3380CC4-5D6E-409C-BE32-E72D297353CC}">
              <c16:uniqueId val="{00000001-FBE2-4CF4-889A-548F4AC8CE3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1.63</c:v>
                </c:pt>
                <c:pt idx="1">
                  <c:v>-0.5</c:v>
                </c:pt>
                <c:pt idx="2">
                  <c:v>1.04</c:v>
                </c:pt>
                <c:pt idx="3">
                  <c:v>-7.83</c:v>
                </c:pt>
                <c:pt idx="4">
                  <c:v>7.81</c:v>
                </c:pt>
              </c:numCache>
            </c:numRef>
          </c:val>
          <c:smooth val="0"/>
          <c:extLst>
            <c:ext xmlns:c16="http://schemas.microsoft.com/office/drawing/2014/chart" uri="{C3380CC4-5D6E-409C-BE32-E72D297353CC}">
              <c16:uniqueId val="{00000002-FBE2-4CF4-889A-548F4AC8CE3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0.78</c:v>
                </c:pt>
                <c:pt idx="2">
                  <c:v>#N/A</c:v>
                </c:pt>
                <c:pt idx="3">
                  <c:v>7.93</c:v>
                </c:pt>
                <c:pt idx="4">
                  <c:v>0</c:v>
                </c:pt>
                <c:pt idx="5">
                  <c:v>0</c:v>
                </c:pt>
                <c:pt idx="6">
                  <c:v>0</c:v>
                </c:pt>
                <c:pt idx="7">
                  <c:v>0</c:v>
                </c:pt>
                <c:pt idx="8">
                  <c:v>0</c:v>
                </c:pt>
                <c:pt idx="9">
                  <c:v>0</c:v>
                </c:pt>
              </c:numCache>
            </c:numRef>
          </c:val>
          <c:extLst>
            <c:ext xmlns:c16="http://schemas.microsoft.com/office/drawing/2014/chart" uri="{C3380CC4-5D6E-409C-BE32-E72D297353CC}">
              <c16:uniqueId val="{00000000-217E-4C3B-A5BC-A38448A540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7E-4C3B-A5BC-A38448A5401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c:v>
                </c:pt>
                <c:pt idx="8">
                  <c:v>#N/A</c:v>
                </c:pt>
                <c:pt idx="9">
                  <c:v>0</c:v>
                </c:pt>
              </c:numCache>
            </c:numRef>
          </c:val>
          <c:extLst>
            <c:ext xmlns:c16="http://schemas.microsoft.com/office/drawing/2014/chart" uri="{C3380CC4-5D6E-409C-BE32-E72D297353CC}">
              <c16:uniqueId val="{00000002-217E-4C3B-A5BC-A38448A5401B}"/>
            </c:ext>
          </c:extLst>
        </c:ser>
        <c:ser>
          <c:idx val="3"/>
          <c:order val="3"/>
          <c:tx>
            <c:strRef>
              <c:f>データシート!$A$30</c:f>
              <c:strCache>
                <c:ptCount val="1"/>
                <c:pt idx="0">
                  <c:v>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0.11</c:v>
                </c:pt>
                <c:pt idx="4">
                  <c:v>#N/A</c:v>
                </c:pt>
                <c:pt idx="5">
                  <c:v>0.12</c:v>
                </c:pt>
                <c:pt idx="6">
                  <c:v>#N/A</c:v>
                </c:pt>
                <c:pt idx="7">
                  <c:v>0.11</c:v>
                </c:pt>
                <c:pt idx="8">
                  <c:v>#N/A</c:v>
                </c:pt>
                <c:pt idx="9">
                  <c:v>0.09</c:v>
                </c:pt>
              </c:numCache>
            </c:numRef>
          </c:val>
          <c:extLst>
            <c:ext xmlns:c16="http://schemas.microsoft.com/office/drawing/2014/chart" uri="{C3380CC4-5D6E-409C-BE32-E72D297353CC}">
              <c16:uniqueId val="{00000003-217E-4C3B-A5BC-A38448A5401B}"/>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0.73</c:v>
                </c:pt>
                <c:pt idx="2">
                  <c:v>#N/A</c:v>
                </c:pt>
                <c:pt idx="3">
                  <c:v>0.99</c:v>
                </c:pt>
                <c:pt idx="4">
                  <c:v>#N/A</c:v>
                </c:pt>
                <c:pt idx="5">
                  <c:v>1</c:v>
                </c:pt>
                <c:pt idx="6">
                  <c:v>#N/A</c:v>
                </c:pt>
                <c:pt idx="7">
                  <c:v>1.22</c:v>
                </c:pt>
                <c:pt idx="8">
                  <c:v>#N/A</c:v>
                </c:pt>
                <c:pt idx="9">
                  <c:v>0.34</c:v>
                </c:pt>
              </c:numCache>
            </c:numRef>
          </c:val>
          <c:extLst>
            <c:ext xmlns:c16="http://schemas.microsoft.com/office/drawing/2014/chart" uri="{C3380CC4-5D6E-409C-BE32-E72D297353CC}">
              <c16:uniqueId val="{00000004-217E-4C3B-A5BC-A38448A5401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0.85</c:v>
                </c:pt>
                <c:pt idx="2">
                  <c:v>#N/A</c:v>
                </c:pt>
                <c:pt idx="3">
                  <c:v>1.1499999999999999</c:v>
                </c:pt>
                <c:pt idx="4">
                  <c:v>#N/A</c:v>
                </c:pt>
                <c:pt idx="5">
                  <c:v>0.49</c:v>
                </c:pt>
                <c:pt idx="6">
                  <c:v>#N/A</c:v>
                </c:pt>
                <c:pt idx="7">
                  <c:v>1.74</c:v>
                </c:pt>
                <c:pt idx="8">
                  <c:v>#N/A</c:v>
                </c:pt>
                <c:pt idx="9">
                  <c:v>2.77</c:v>
                </c:pt>
              </c:numCache>
            </c:numRef>
          </c:val>
          <c:extLst>
            <c:ext xmlns:c16="http://schemas.microsoft.com/office/drawing/2014/chart" uri="{C3380CC4-5D6E-409C-BE32-E72D297353CC}">
              <c16:uniqueId val="{00000005-217E-4C3B-A5BC-A38448A5401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1.97</c:v>
                </c:pt>
                <c:pt idx="2">
                  <c:v>#N/A</c:v>
                </c:pt>
                <c:pt idx="3">
                  <c:v>2.35</c:v>
                </c:pt>
                <c:pt idx="4">
                  <c:v>#N/A</c:v>
                </c:pt>
                <c:pt idx="5">
                  <c:v>9.93</c:v>
                </c:pt>
                <c:pt idx="6">
                  <c:v>#N/A</c:v>
                </c:pt>
                <c:pt idx="7">
                  <c:v>4.6399999999999997</c:v>
                </c:pt>
                <c:pt idx="8">
                  <c:v>#N/A</c:v>
                </c:pt>
                <c:pt idx="9">
                  <c:v>5</c:v>
                </c:pt>
              </c:numCache>
            </c:numRef>
          </c:val>
          <c:extLst>
            <c:ext xmlns:c16="http://schemas.microsoft.com/office/drawing/2014/chart" uri="{C3380CC4-5D6E-409C-BE32-E72D297353CC}">
              <c16:uniqueId val="{00000006-217E-4C3B-A5BC-A38448A5401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10.33</c:v>
                </c:pt>
                <c:pt idx="2">
                  <c:v>#N/A</c:v>
                </c:pt>
                <c:pt idx="3">
                  <c:v>9.49</c:v>
                </c:pt>
                <c:pt idx="4">
                  <c:v>#N/A</c:v>
                </c:pt>
                <c:pt idx="5">
                  <c:v>10.66</c:v>
                </c:pt>
                <c:pt idx="6">
                  <c:v>#N/A</c:v>
                </c:pt>
                <c:pt idx="7">
                  <c:v>7.04</c:v>
                </c:pt>
                <c:pt idx="8">
                  <c:v>#N/A</c:v>
                </c:pt>
                <c:pt idx="9">
                  <c:v>5.56</c:v>
                </c:pt>
              </c:numCache>
            </c:numRef>
          </c:val>
          <c:extLst>
            <c:ext xmlns:c16="http://schemas.microsoft.com/office/drawing/2014/chart" uri="{C3380CC4-5D6E-409C-BE32-E72D297353CC}">
              <c16:uniqueId val="{00000007-217E-4C3B-A5BC-A38448A5401B}"/>
            </c:ext>
          </c:extLst>
        </c:ser>
        <c:ser>
          <c:idx val="8"/>
          <c:order val="8"/>
          <c:tx>
            <c:strRef>
              <c:f>データシート!$A$35</c:f>
              <c:strCache>
                <c:ptCount val="1"/>
                <c:pt idx="0">
                  <c:v>信州まつかわ温泉清流苑事業会計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#N/A</c:v>
                </c:pt>
                <c:pt idx="5">
                  <c:v>6.69</c:v>
                </c:pt>
                <c:pt idx="6">
                  <c:v>#N/A</c:v>
                </c:pt>
                <c:pt idx="7">
                  <c:v>2</c:v>
                </c:pt>
                <c:pt idx="8">
                  <c:v>#N/A</c:v>
                </c:pt>
                <c:pt idx="9">
                  <c:v>6.16</c:v>
                </c:pt>
              </c:numCache>
            </c:numRef>
          </c:val>
          <c:extLst>
            <c:ext xmlns:c16="http://schemas.microsoft.com/office/drawing/2014/chart" uri="{C3380CC4-5D6E-409C-BE32-E72D297353CC}">
              <c16:uniqueId val="{00000008-217E-4C3B-A5BC-A38448A5401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9.2200000000000006</c:v>
                </c:pt>
                <c:pt idx="2">
                  <c:v>#N/A</c:v>
                </c:pt>
                <c:pt idx="3">
                  <c:v>8.4499999999999993</c:v>
                </c:pt>
                <c:pt idx="4">
                  <c:v>#N/A</c:v>
                </c:pt>
                <c:pt idx="5">
                  <c:v>9.7899999999999991</c:v>
                </c:pt>
                <c:pt idx="6">
                  <c:v>#N/A</c:v>
                </c:pt>
                <c:pt idx="7">
                  <c:v>11.62</c:v>
                </c:pt>
                <c:pt idx="8">
                  <c:v>#N/A</c:v>
                </c:pt>
                <c:pt idx="9">
                  <c:v>11.77</c:v>
                </c:pt>
              </c:numCache>
            </c:numRef>
          </c:val>
          <c:extLst>
            <c:ext xmlns:c16="http://schemas.microsoft.com/office/drawing/2014/chart" uri="{C3380CC4-5D6E-409C-BE32-E72D297353CC}">
              <c16:uniqueId val="{00000009-217E-4C3B-A5BC-A38448A540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700</c:v>
                </c:pt>
                <c:pt idx="5">
                  <c:v>698</c:v>
                </c:pt>
                <c:pt idx="8">
                  <c:v>676</c:v>
                </c:pt>
                <c:pt idx="11">
                  <c:v>667</c:v>
                </c:pt>
                <c:pt idx="14">
                  <c:v>638</c:v>
                </c:pt>
              </c:numCache>
            </c:numRef>
          </c:val>
          <c:extLst>
            <c:ext xmlns:c16="http://schemas.microsoft.com/office/drawing/2014/chart" uri="{C3380CC4-5D6E-409C-BE32-E72D297353CC}">
              <c16:uniqueId val="{00000000-C773-4AFB-A969-052608D873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773-4AFB-A969-052608D873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773-4AFB-A969-052608D873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c:v>
                </c:pt>
                <c:pt idx="3">
                  <c:v>25</c:v>
                </c:pt>
                <c:pt idx="6">
                  <c:v>25</c:v>
                </c:pt>
                <c:pt idx="9">
                  <c:v>24</c:v>
                </c:pt>
                <c:pt idx="12">
                  <c:v>22</c:v>
                </c:pt>
              </c:numCache>
            </c:numRef>
          </c:val>
          <c:extLst>
            <c:ext xmlns:c16="http://schemas.microsoft.com/office/drawing/2014/chart" uri="{C3380CC4-5D6E-409C-BE32-E72D297353CC}">
              <c16:uniqueId val="{00000003-C773-4AFB-A969-052608D873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430</c:v>
                </c:pt>
                <c:pt idx="3">
                  <c:v>416</c:v>
                </c:pt>
                <c:pt idx="6">
                  <c:v>347</c:v>
                </c:pt>
                <c:pt idx="9">
                  <c:v>478</c:v>
                </c:pt>
                <c:pt idx="12">
                  <c:v>442</c:v>
                </c:pt>
              </c:numCache>
            </c:numRef>
          </c:val>
          <c:extLst>
            <c:ext xmlns:c16="http://schemas.microsoft.com/office/drawing/2014/chart" uri="{C3380CC4-5D6E-409C-BE32-E72D297353CC}">
              <c16:uniqueId val="{00000004-C773-4AFB-A969-052608D873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73-4AFB-A969-052608D873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773-4AFB-A969-052608D873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433</c:v>
                </c:pt>
                <c:pt idx="3">
                  <c:v>450</c:v>
                </c:pt>
                <c:pt idx="6">
                  <c:v>471</c:v>
                </c:pt>
                <c:pt idx="9">
                  <c:v>487</c:v>
                </c:pt>
                <c:pt idx="12">
                  <c:v>511</c:v>
                </c:pt>
              </c:numCache>
            </c:numRef>
          </c:val>
          <c:extLst>
            <c:ext xmlns:c16="http://schemas.microsoft.com/office/drawing/2014/chart" uri="{C3380CC4-5D6E-409C-BE32-E72D297353CC}">
              <c16:uniqueId val="{00000007-C773-4AFB-A969-052608D873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185</c:v>
                </c:pt>
                <c:pt idx="2">
                  <c:v>#N/A</c:v>
                </c:pt>
                <c:pt idx="3">
                  <c:v>#N/A</c:v>
                </c:pt>
                <c:pt idx="4">
                  <c:v>193</c:v>
                </c:pt>
                <c:pt idx="5">
                  <c:v>#N/A</c:v>
                </c:pt>
                <c:pt idx="6">
                  <c:v>#N/A</c:v>
                </c:pt>
                <c:pt idx="7">
                  <c:v>167</c:v>
                </c:pt>
                <c:pt idx="8">
                  <c:v>#N/A</c:v>
                </c:pt>
                <c:pt idx="9">
                  <c:v>#N/A</c:v>
                </c:pt>
                <c:pt idx="10">
                  <c:v>322</c:v>
                </c:pt>
                <c:pt idx="11">
                  <c:v>#N/A</c:v>
                </c:pt>
                <c:pt idx="12">
                  <c:v>#N/A</c:v>
                </c:pt>
                <c:pt idx="13">
                  <c:v>337</c:v>
                </c:pt>
                <c:pt idx="14">
                  <c:v>#N/A</c:v>
                </c:pt>
              </c:numCache>
            </c:numRef>
          </c:val>
          <c:smooth val="0"/>
          <c:extLst>
            <c:ext xmlns:c16="http://schemas.microsoft.com/office/drawing/2014/chart" uri="{C3380CC4-5D6E-409C-BE32-E72D297353CC}">
              <c16:uniqueId val="{00000008-C773-4AFB-A969-052608D873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6547</c:v>
                </c:pt>
                <c:pt idx="5">
                  <c:v>6268</c:v>
                </c:pt>
                <c:pt idx="8">
                  <c:v>5875</c:v>
                </c:pt>
                <c:pt idx="11">
                  <c:v>5423</c:v>
                </c:pt>
                <c:pt idx="14">
                  <c:v>5036</c:v>
                </c:pt>
              </c:numCache>
            </c:numRef>
          </c:val>
          <c:extLst>
            <c:ext xmlns:c16="http://schemas.microsoft.com/office/drawing/2014/chart" uri="{C3380CC4-5D6E-409C-BE32-E72D297353CC}">
              <c16:uniqueId val="{00000000-495E-4DB7-AC49-778E630150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52</c:v>
                </c:pt>
                <c:pt idx="8">
                  <c:v>109</c:v>
                </c:pt>
                <c:pt idx="11">
                  <c:v>103</c:v>
                </c:pt>
                <c:pt idx="14">
                  <c:v>96</c:v>
                </c:pt>
              </c:numCache>
            </c:numRef>
          </c:val>
          <c:extLst>
            <c:ext xmlns:c16="http://schemas.microsoft.com/office/drawing/2014/chart" uri="{C3380CC4-5D6E-409C-BE32-E72D297353CC}">
              <c16:uniqueId val="{00000001-495E-4DB7-AC49-778E630150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2595</c:v>
                </c:pt>
                <c:pt idx="5">
                  <c:v>2546</c:v>
                </c:pt>
                <c:pt idx="8">
                  <c:v>2599</c:v>
                </c:pt>
                <c:pt idx="11">
                  <c:v>2305</c:v>
                </c:pt>
                <c:pt idx="14">
                  <c:v>2857</c:v>
                </c:pt>
              </c:numCache>
            </c:numRef>
          </c:val>
          <c:extLst>
            <c:ext xmlns:c16="http://schemas.microsoft.com/office/drawing/2014/chart" uri="{C3380CC4-5D6E-409C-BE32-E72D297353CC}">
              <c16:uniqueId val="{00000002-495E-4DB7-AC49-778E630150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5E-4DB7-AC49-778E630150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95E-4DB7-AC49-778E630150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5E-4DB7-AC49-778E630150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863</c:v>
                </c:pt>
                <c:pt idx="3">
                  <c:v>829</c:v>
                </c:pt>
                <c:pt idx="6">
                  <c:v>796</c:v>
                </c:pt>
                <c:pt idx="9">
                  <c:v>918</c:v>
                </c:pt>
                <c:pt idx="12">
                  <c:v>721</c:v>
                </c:pt>
              </c:numCache>
            </c:numRef>
          </c:val>
          <c:extLst>
            <c:ext xmlns:c16="http://schemas.microsoft.com/office/drawing/2014/chart" uri="{C3380CC4-5D6E-409C-BE32-E72D297353CC}">
              <c16:uniqueId val="{00000006-495E-4DB7-AC49-778E630150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251</c:v>
                </c:pt>
                <c:pt idx="3">
                  <c:v>225</c:v>
                </c:pt>
                <c:pt idx="6">
                  <c:v>201</c:v>
                </c:pt>
                <c:pt idx="9">
                  <c:v>177</c:v>
                </c:pt>
                <c:pt idx="12">
                  <c:v>152</c:v>
                </c:pt>
              </c:numCache>
            </c:numRef>
          </c:val>
          <c:extLst>
            <c:ext xmlns:c16="http://schemas.microsoft.com/office/drawing/2014/chart" uri="{C3380CC4-5D6E-409C-BE32-E72D297353CC}">
              <c16:uniqueId val="{00000007-495E-4DB7-AC49-778E630150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3061</c:v>
                </c:pt>
                <c:pt idx="3">
                  <c:v>2578</c:v>
                </c:pt>
                <c:pt idx="6">
                  <c:v>2263</c:v>
                </c:pt>
                <c:pt idx="9">
                  <c:v>2034</c:v>
                </c:pt>
                <c:pt idx="12">
                  <c:v>1773</c:v>
                </c:pt>
              </c:numCache>
            </c:numRef>
          </c:val>
          <c:extLst>
            <c:ext xmlns:c16="http://schemas.microsoft.com/office/drawing/2014/chart" uri="{C3380CC4-5D6E-409C-BE32-E72D297353CC}">
              <c16:uniqueId val="{00000008-495E-4DB7-AC49-778E630150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c:v>
                </c:pt>
                <c:pt idx="3">
                  <c:v>2</c:v>
                </c:pt>
                <c:pt idx="6">
                  <c:v>2</c:v>
                </c:pt>
                <c:pt idx="9">
                  <c:v>0</c:v>
                </c:pt>
                <c:pt idx="12">
                  <c:v>0</c:v>
                </c:pt>
              </c:numCache>
            </c:numRef>
          </c:val>
          <c:extLst>
            <c:ext xmlns:c16="http://schemas.microsoft.com/office/drawing/2014/chart" uri="{C3380CC4-5D6E-409C-BE32-E72D297353CC}">
              <c16:uniqueId val="{00000009-495E-4DB7-AC49-778E630150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4329</c:v>
                </c:pt>
                <c:pt idx="3">
                  <c:v>4557</c:v>
                </c:pt>
                <c:pt idx="6">
                  <c:v>4525</c:v>
                </c:pt>
                <c:pt idx="9">
                  <c:v>4288</c:v>
                </c:pt>
                <c:pt idx="12">
                  <c:v>4254</c:v>
                </c:pt>
              </c:numCache>
            </c:numRef>
          </c:val>
          <c:extLst>
            <c:ext xmlns:c16="http://schemas.microsoft.com/office/drawing/2014/chart" uri="{C3380CC4-5D6E-409C-BE32-E72D297353CC}">
              <c16:uniqueId val="{0000000A-495E-4DB7-AC49-778E630150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95E-4DB7-AC49-778E630150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898</c:v>
                </c:pt>
                <c:pt idx="1">
                  <c:v>632</c:v>
                </c:pt>
                <c:pt idx="2">
                  <c:v>1052</c:v>
                </c:pt>
              </c:numCache>
            </c:numRef>
          </c:val>
          <c:extLst>
            <c:ext xmlns:c16="http://schemas.microsoft.com/office/drawing/2014/chart" uri="{C3380CC4-5D6E-409C-BE32-E72D297353CC}">
              <c16:uniqueId val="{00000000-DCB2-4412-860F-14263ABEDC6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266</c:v>
                </c:pt>
                <c:pt idx="1">
                  <c:v>212</c:v>
                </c:pt>
                <c:pt idx="2">
                  <c:v>234</c:v>
                </c:pt>
              </c:numCache>
            </c:numRef>
          </c:val>
          <c:extLst>
            <c:ext xmlns:c16="http://schemas.microsoft.com/office/drawing/2014/chart" uri="{C3380CC4-5D6E-409C-BE32-E72D297353CC}">
              <c16:uniqueId val="{00000001-DCB2-4412-860F-14263ABEDC6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1239</c:v>
                </c:pt>
                <c:pt idx="1">
                  <c:v>1288</c:v>
                </c:pt>
                <c:pt idx="2">
                  <c:v>1372</c:v>
                </c:pt>
              </c:numCache>
            </c:numRef>
          </c:val>
          <c:extLst>
            <c:ext xmlns:c16="http://schemas.microsoft.com/office/drawing/2014/chart" uri="{C3380CC4-5D6E-409C-BE32-E72D297353CC}">
              <c16:uniqueId val="{00000002-DCB2-4412-860F-14263ABEDC6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償還額以上の地方債発行を抑制してきた結果、令和</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年度までは元利償還金は減少傾向にあったが、</a:t>
          </a:r>
        </a:p>
        <a:p>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年度以降は、公共施設の老朽化に伴う長寿命化工事や下水道施設工事などが重なったことにより地方債発行額が多くなり、元利償還金が上昇傾向にある。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健全水準にあるものの、実質公債費比率も今後上昇見込みであるため、公債費算入のある有利な地方債をできるだけ活用すること、国・県の補助金を活用できるように、また投資を年度間で平準化できるように中長期的な視点を持った財政運営することに努める。</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平成初期の上下水道整備に係る大型地方債の償還が進んでいること（完済も含む）や、臨時財政対策債の新規発行がなくなったことなどから、将来負担額は減少傾向にある。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財政調整基金及びふるさと納税寄附金を財源に積み立てを行っている基金が増加していることから、充当可能財源等を押し上げている。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健全財政を維持するために、ふるさと納税への取り組みを今まで水準で維持したいところ。一方、ふるさと納税制度への依存度の高まりを否定できないため、制度の動向に注視するとともに、その他の財源確保に努める。</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長野県松川町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5,700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万円となり、前年度比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万円の増加となった。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・下水道事業会計への貸付金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億円の戻入があったことによる財政調整基金の増、またふるさと納税寄附額の伸びにともなう「ふるさと応援寄附金」の増加などが主な理由。</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・財政調整基金については災害等の不測の事態に備えるため、概ね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億円を最低水準として、昨今の物価高騰や社会保障費の増大に備えて増加を図りたいところ。</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・特定目的基金は、将来必要となる施設改修等の大型投資に備えるため、計画的に積み増しを図る。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・金融動向を注視しながら、各種基金による債権をはじめとした運用を図る。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・公共施設等整備基金：公共施設等の整備。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・ふる里基金：ふるさとの創生、発展のための事業。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・地域福祉基金：地域福祉の充実、発展に関する事業。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・ふるさと応援基金：ふるさと応援寄附金（ふるさと納税）を原資とし、寄附金を活用するための事業。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・特別養護老人ホーム松川荘施設管理運営基金：特別養護老人ホーム松川荘の管理運営に係る費用。</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・くだものの里まつかわ応援基金：ふるさと応援寄附金（ふるさと納税）を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万円積み立てた一方で、教育振興や福祉等の事業の財源として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万円充当したことによる差額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8,500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万円が増加の主な原因。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・公共施設等整備基金：公共施設の長寿命化改修などの事業に充当するため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万円を取り崩し、減少要因となっている。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・公共施設等整備基金：中期的には、小中学校の長寿命化工事等の公共施設整備や既存施設廃止に伴う解体費に、長期的には役場庁舎の建設等に活用するため、計画的に積み増しを図る。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万円となり、前年度比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万円の増加となった。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・下水道事業会計への貸付金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億円の戻入があったことなどが主な理由。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・財政調整基金については災害等の不測の事態に備えるため、標準財政規模の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％、概ね</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億円を最低水準として、昨今の物価高騰や社会保障費の増大に備えて増加を図りたいところ。</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・各年度の決算状況を見ながら可能な範囲で積み立てていくとともに、他の財源確保に努め、安易に財政調整基金に頼った予算編成を行わないように努める。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万円となり、前年度比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万円の増加となった。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・臨時財政対策債の新規発行が終了し、償還分を普通交付税の追加交付で受け積み立てたことによる。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・中長期的には繰り入れる見込みがないため、現在の残高を維持する。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・臨時財政対策債償還基金費に相当する金額は、積み立てるものの計画的に取り崩し、償還に充てていく。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12,445
12,240
72.79
8,530,527
8,246,671
256,929
4,614,514
4,253,855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類似団体の平均値と比較して高い数値を示している。引き続き徴収事務の強化に取り組むなどして税収の増に努める等、一層の自主財源の確保に努めていく必要がある。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0252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167217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447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近年は上昇傾向にあったが令和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年度については、前年度から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降した。今後は、社会保障関連経費や扶助費の増加が見込まれる中、経常経費の削減は容易ではなく、普通交付税や町税等経常的な収入の大幅な増収も見込めない予測のため、上昇していくことが懸念さ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適正な人員配置と事務の効率化により人件費や物件費の削減等に努め、徹底した経常経費の抑制に努める。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133858</xdr:rowOff>
    </xdr:from>
    <xdr:to>
      <xdr:col>23</xdr:col>
      <xdr:colOff>133350</xdr:colOff>
      <xdr:row>63</xdr:row>
      <xdr:rowOff>27432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592308"/>
          <a:ext cx="8382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127271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28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136144</xdr:rowOff>
    </xdr:from>
    <xdr:to>
      <xdr:col>19</xdr:col>
      <xdr:colOff>133350</xdr:colOff>
      <xdr:row>63</xdr:row>
      <xdr:rowOff>27432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76604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104902</xdr:rowOff>
    </xdr:from>
    <xdr:to>
      <xdr:col>15</xdr:col>
      <xdr:colOff>82550</xdr:colOff>
      <xdr:row>62</xdr:row>
      <xdr:rowOff>136144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63352"/>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159529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104902</xdr:rowOff>
    </xdr:from>
    <xdr:to>
      <xdr:col>11</xdr:col>
      <xdr:colOff>31750</xdr:colOff>
      <xdr:row>61</xdr:row>
      <xdr:rowOff>153162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633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70121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83058</xdr:rowOff>
    </xdr:from>
    <xdr:to>
      <xdr:col>23</xdr:col>
      <xdr:colOff>184150</xdr:colOff>
      <xdr:row>62</xdr:row>
      <xdr:rowOff>13208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99585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8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148082</xdr:rowOff>
    </xdr:from>
    <xdr:to>
      <xdr:col>19</xdr:col>
      <xdr:colOff>184150</xdr:colOff>
      <xdr:row>63</xdr:row>
      <xdr:rowOff>78232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88409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46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85344</xdr:rowOff>
    </xdr:from>
    <xdr:to>
      <xdr:col>15</xdr:col>
      <xdr:colOff>133350</xdr:colOff>
      <xdr:row>63</xdr:row>
      <xdr:rowOff>15494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25671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54102</xdr:rowOff>
    </xdr:from>
    <xdr:to>
      <xdr:col>11</xdr:col>
      <xdr:colOff>82550</xdr:colOff>
      <xdr:row>61</xdr:row>
      <xdr:rowOff>155702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165879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102362</xdr:rowOff>
    </xdr:from>
    <xdr:to>
      <xdr:col>7</xdr:col>
      <xdr:colOff>31750</xdr:colOff>
      <xdr:row>62</xdr:row>
      <xdr:rowOff>32512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42689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[217,319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人件費・物件費については、類似団体平均を下回っているものの約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円上昇している。人事院勧告に基づく人件費の上昇による影響が大きい。物件費にあたる委託料も、賃金上昇や物価高騰による影響で上昇傾向の原因となっている。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今後は、人員体制の見直しや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最適化計画を基にしたシステム関連経費の抑制（適正化）を行い、限られた財源を有効に活用できる事業執行体制へ向けた抜本的な取組を推進していく必要がある。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10607</xdr:rowOff>
    </xdr:from>
    <xdr:to>
      <xdr:col>23</xdr:col>
      <xdr:colOff>133350</xdr:colOff>
      <xdr:row>80</xdr:row>
      <xdr:rowOff>57065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726607"/>
          <a:ext cx="838200" cy="4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160405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76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6459</xdr:rowOff>
    </xdr:from>
    <xdr:to>
      <xdr:col>19</xdr:col>
      <xdr:colOff>133350</xdr:colOff>
      <xdr:row>80</xdr:row>
      <xdr:rowOff>10607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722459"/>
          <a:ext cx="889000" cy="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55436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4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1657</xdr:rowOff>
    </xdr:from>
    <xdr:to>
      <xdr:col>15</xdr:col>
      <xdr:colOff>82550</xdr:colOff>
      <xdr:row>80</xdr:row>
      <xdr:rowOff>6459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717657"/>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22993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1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141963</xdr:rowOff>
    </xdr:from>
    <xdr:to>
      <xdr:col>11</xdr:col>
      <xdr:colOff>31750</xdr:colOff>
      <xdr:row>80</xdr:row>
      <xdr:rowOff>1657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686513"/>
          <a:ext cx="889000" cy="3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161715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7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122916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6265</xdr:rowOff>
    </xdr:from>
    <xdr:to>
      <xdr:col>23</xdr:col>
      <xdr:colOff>184150</xdr:colOff>
      <xdr:row>80</xdr:row>
      <xdr:rowOff>107865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72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98992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643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131257</xdr:rowOff>
    </xdr:from>
    <xdr:to>
      <xdr:col>19</xdr:col>
      <xdr:colOff>184150</xdr:colOff>
      <xdr:row>80</xdr:row>
      <xdr:rowOff>61407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67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71584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444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127109</xdr:rowOff>
    </xdr:from>
    <xdr:to>
      <xdr:col>15</xdr:col>
      <xdr:colOff>133350</xdr:colOff>
      <xdr:row>80</xdr:row>
      <xdr:rowOff>57259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67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67436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440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122307</xdr:rowOff>
    </xdr:from>
    <xdr:to>
      <xdr:col>11</xdr:col>
      <xdr:colOff>82550</xdr:colOff>
      <xdr:row>80</xdr:row>
      <xdr:rowOff>52457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6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62634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35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91163</xdr:rowOff>
    </xdr:from>
    <xdr:to>
      <xdr:col>7</xdr:col>
      <xdr:colOff>31750</xdr:colOff>
      <xdr:row>80</xdr:row>
      <xdr:rowOff>21313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31490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04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令和５年度退職者が多くいたことから、令和６年度の指数が下降している。平均すると類似団体平均よりも多い水準となっていると考察している。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今後も職務、職責、成果等により適正な運用を行っていく。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4657</xdr:rowOff>
    </xdr:from>
    <xdr:to>
      <xdr:col>81</xdr:col>
      <xdr:colOff>44450</xdr:colOff>
      <xdr:row>85</xdr:row>
      <xdr:rowOff>15663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235007"/>
          <a:ext cx="838200" cy="3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145643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04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15663</xdr:rowOff>
    </xdr:from>
    <xdr:to>
      <xdr:col>77</xdr:col>
      <xdr:colOff>44450</xdr:colOff>
      <xdr:row>85</xdr:row>
      <xdr:rowOff>47837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8891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47837</xdr:rowOff>
    </xdr:from>
    <xdr:to>
      <xdr:col>72</xdr:col>
      <xdr:colOff>203200</xdr:colOff>
      <xdr:row>85</xdr:row>
      <xdr:rowOff>80011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62108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129981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1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79587</xdr:rowOff>
    </xdr:from>
    <xdr:to>
      <xdr:col>68</xdr:col>
      <xdr:colOff>152400</xdr:colOff>
      <xdr:row>85</xdr:row>
      <xdr:rowOff>80011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138487"/>
          <a:ext cx="889000" cy="51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162154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72407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0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125307</xdr:rowOff>
    </xdr:from>
    <xdr:to>
      <xdr:col>81</xdr:col>
      <xdr:colOff>95250</xdr:colOff>
      <xdr:row>83</xdr:row>
      <xdr:rowOff>55457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18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141834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2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136313</xdr:rowOff>
    </xdr:from>
    <xdr:to>
      <xdr:col>77</xdr:col>
      <xdr:colOff>95250</xdr:colOff>
      <xdr:row>85</xdr:row>
      <xdr:rowOff>66463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51240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2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168487</xdr:rowOff>
    </xdr:from>
    <xdr:to>
      <xdr:col>73</xdr:col>
      <xdr:colOff>44450</xdr:colOff>
      <xdr:row>85</xdr:row>
      <xdr:rowOff>98637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83414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5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29211</xdr:rowOff>
    </xdr:from>
    <xdr:to>
      <xdr:col>68</xdr:col>
      <xdr:colOff>203200</xdr:colOff>
      <xdr:row>85</xdr:row>
      <xdr:rowOff>130811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28787</xdr:rowOff>
    </xdr:from>
    <xdr:to>
      <xdr:col>64</xdr:col>
      <xdr:colOff>152400</xdr:colOff>
      <xdr:row>82</xdr:row>
      <xdr:rowOff>130387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0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140564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85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各分野において住民サービスも多様化していることから年々職員の事務量は増加しており、これらに対応するため、職員数を増員して対応したことから、今回の数値となっている。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一方で、類似団体の中では比較的高い水準を保っている。今後も多様化する住民サービスへの対応や、職員資質の向上に努める体制づくりを行っていく。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146050</xdr:rowOff>
    </xdr:from>
    <xdr:to>
      <xdr:col>81</xdr:col>
      <xdr:colOff>44450</xdr:colOff>
      <xdr:row>60</xdr:row>
      <xdr:rowOff>148348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33050"/>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55353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85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128815</xdr:rowOff>
    </xdr:from>
    <xdr:to>
      <xdr:col>77</xdr:col>
      <xdr:colOff>44450</xdr:colOff>
      <xdr:row>60</xdr:row>
      <xdr:rowOff>146050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158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136331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102386</xdr:rowOff>
    </xdr:from>
    <xdr:to>
      <xdr:col>72</xdr:col>
      <xdr:colOff>203200</xdr:colOff>
      <xdr:row>60</xdr:row>
      <xdr:rowOff>128815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89386"/>
          <a:ext cx="8890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115647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90896</xdr:rowOff>
    </xdr:from>
    <xdr:to>
      <xdr:col>68</xdr:col>
      <xdr:colOff>152400</xdr:colOff>
      <xdr:row>60</xdr:row>
      <xdr:rowOff>102386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77896"/>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77729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30618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97548</xdr:rowOff>
    </xdr:from>
    <xdr:to>
      <xdr:col>81</xdr:col>
      <xdr:colOff>95250</xdr:colOff>
      <xdr:row>61</xdr:row>
      <xdr:rowOff>27698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114075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2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95250</xdr:rowOff>
    </xdr:from>
    <xdr:to>
      <xdr:col>77</xdr:col>
      <xdr:colOff>95250</xdr:colOff>
      <xdr:row>61</xdr:row>
      <xdr:rowOff>25400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78015</xdr:rowOff>
    </xdr:from>
    <xdr:to>
      <xdr:col>73</xdr:col>
      <xdr:colOff>44450</xdr:colOff>
      <xdr:row>61</xdr:row>
      <xdr:rowOff>8165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18342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51586</xdr:rowOff>
    </xdr:from>
    <xdr:to>
      <xdr:col>68</xdr:col>
      <xdr:colOff>203200</xdr:colOff>
      <xdr:row>60</xdr:row>
      <xdr:rowOff>153186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163363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40096</xdr:rowOff>
    </xdr:from>
    <xdr:to>
      <xdr:col>64</xdr:col>
      <xdr:colOff>152400</xdr:colOff>
      <xdr:row>60</xdr:row>
      <xdr:rowOff>141696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151873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9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を下回っているものの、リニア関連事業や、リニア開通を見据えた観光産業の基盤整備のためなど、大型起債事業を行っていることで近年は地方債発行額が上昇している傾向となっている。今後も同様の事業が控えていることから上昇または同水準が続くものと推察さ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計画的に事業を進めることで、国県補助金を有効に活用し実質公債費比率の上昇を抑制する必要がある。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54328</xdr:rowOff>
    </xdr:from>
    <xdr:to>
      <xdr:col>81</xdr:col>
      <xdr:colOff>44450</xdr:colOff>
      <xdr:row>39</xdr:row>
      <xdr:rowOff>43745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569428"/>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88494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38</xdr:row>
      <xdr:rowOff>54328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421967"/>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78317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4219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44749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38</xdr:row>
      <xdr:rowOff>705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2196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58155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164395</xdr:rowOff>
    </xdr:from>
    <xdr:to>
      <xdr:col>81</xdr:col>
      <xdr:colOff>95250</xdr:colOff>
      <xdr:row>39</xdr:row>
      <xdr:rowOff>94545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9472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52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3528</xdr:rowOff>
    </xdr:from>
    <xdr:to>
      <xdr:col>77</xdr:col>
      <xdr:colOff>95250</xdr:colOff>
      <xdr:row>38</xdr:row>
      <xdr:rowOff>105128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115305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28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27517</xdr:rowOff>
    </xdr:from>
    <xdr:to>
      <xdr:col>73</xdr:col>
      <xdr:colOff>44450</xdr:colOff>
      <xdr:row>37</xdr:row>
      <xdr:rowOff>129117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139294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139294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121355</xdr:rowOff>
    </xdr:from>
    <xdr:to>
      <xdr:col>64</xdr:col>
      <xdr:colOff>152400</xdr:colOff>
      <xdr:row>38</xdr:row>
      <xdr:rowOff>51505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61682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繰上償還も含めた計画的な起債償還により地方債残高を縮減してきている経過や基金の増加により、将来負担比率は出ておらず、財政の健全運営に努めている。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今後も、将来世代に過度な負担を残さないよう、投資的経費については真に必要な事業のみに限る、計画的に事業化するなど、持続可能な健全財政運営に努める。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18768</xdr:rowOff>
    </xdr:from>
    <xdr:to>
      <xdr:col>73</xdr:col>
      <xdr:colOff>44450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16228</xdr:rowOff>
    </xdr:from>
    <xdr:to>
      <xdr:col>68</xdr:col>
      <xdr:colOff>203200</xdr:colOff>
      <xdr:row>15</xdr:row>
      <xdr:rowOff>117828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12,445
12,240
72.79
8,530,527
8,246,671
256,929
4,614,514
4,253,855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そのものが上昇傾向にあり、比率も上昇傾向にあることから、経常収支を圧迫していて、その傾向が継続していることが読み取れる。中でも会計年度任用職員に関する人件費は類似団体中で最も多く、運営体制の改善の余地があるとい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今後は、住民サービスの低下を招くことの無いよう、職員研修の充実、エキスパート養成に努め、人員体制の見直しを行っていく。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77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29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077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07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106680</xdr:rowOff>
    </xdr:from>
    <xdr:to>
      <xdr:col>15</xdr:col>
      <xdr:colOff>149225</xdr:colOff>
      <xdr:row>37</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避けられない人件費上昇に伴った、人件費が占める割合が上昇する反面、事務費などを抑制することで物件費割合を減少してきている。近年の物価上昇により物件費そのものは上昇しているので、公共調達におけるダンピングを阻止する観点などとバランスをとった財政運営を心掛け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17</xdr:row>
      <xdr:rowOff>24130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625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85090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38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85090</xdr:rowOff>
    </xdr:from>
    <xdr:to>
      <xdr:col>73</xdr:col>
      <xdr:colOff>180975</xdr:colOff>
      <xdr:row>17</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99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161290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387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85107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34290</xdr:rowOff>
    </xdr:from>
    <xdr:to>
      <xdr:col>74</xdr:col>
      <xdr:colOff>31750</xdr:colOff>
      <xdr:row>17</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％と昨年度からさらに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少子高齢化による高齢者福祉、障がい者福祉サービス等の社会保障関連経費の変動によるもの。国や県の物価高騰対策による給付金事業も行っているが、比較増減は国県と連動する。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今後も扶助費の増加が予想されるため、単独事業の見直しを図っていくとともに、現状及び将来の状況を的確に分析し、扶助費の増加率を逓減させていくことに努める。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948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57</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710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85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57</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85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その他の経費にかかる経常収支比率は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ポイント下降しているが概ね横ばいといえる。類似団体内や長野県内では平均を下回る結果となっている。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110672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260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25599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110672</xdr:rowOff>
    </xdr:from>
    <xdr:to>
      <xdr:col>82</xdr:col>
      <xdr:colOff>196850</xdr:colOff>
      <xdr:row>52</xdr:row>
      <xdr:rowOff>110672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143328</xdr:rowOff>
    </xdr:from>
    <xdr:to>
      <xdr:col>82</xdr:col>
      <xdr:colOff>107950</xdr:colOff>
      <xdr:row>55</xdr:row>
      <xdr:rowOff>37193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016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121755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20865</xdr:rowOff>
    </xdr:from>
    <xdr:to>
      <xdr:col>78</xdr:col>
      <xdr:colOff>69850</xdr:colOff>
      <xdr:row>55</xdr:row>
      <xdr:rowOff>37193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506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143328</xdr:rowOff>
    </xdr:from>
    <xdr:to>
      <xdr:col>73</xdr:col>
      <xdr:colOff>180975</xdr:colOff>
      <xdr:row>55</xdr:row>
      <xdr:rowOff>20865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016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143328</xdr:rowOff>
    </xdr:from>
    <xdr:to>
      <xdr:col>69</xdr:col>
      <xdr:colOff>92075</xdr:colOff>
      <xdr:row>55</xdr:row>
      <xdr:rowOff>20865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016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92528</xdr:rowOff>
    </xdr:from>
    <xdr:to>
      <xdr:col>82</xdr:col>
      <xdr:colOff>158750</xdr:colOff>
      <xdr:row>55</xdr:row>
      <xdr:rowOff>22678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109055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157843</xdr:rowOff>
    </xdr:from>
    <xdr:to>
      <xdr:col>78</xdr:col>
      <xdr:colOff>120650</xdr:colOff>
      <xdr:row>55</xdr:row>
      <xdr:rowOff>87993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98170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141515</xdr:rowOff>
    </xdr:from>
    <xdr:to>
      <xdr:col>74</xdr:col>
      <xdr:colOff>31750</xdr:colOff>
      <xdr:row>55</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81842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92528</xdr:rowOff>
    </xdr:from>
    <xdr:to>
      <xdr:col>69</xdr:col>
      <xdr:colOff>142875</xdr:colOff>
      <xdr:row>55</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32855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141515</xdr:rowOff>
    </xdr:from>
    <xdr:to>
      <xdr:col>65</xdr:col>
      <xdr:colOff>53975</xdr:colOff>
      <xdr:row>55</xdr:row>
      <xdr:rowOff>71665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81842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年度決算から、個人に対する給付費を扶助費として計上する運用にしたことで、令和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年度の補助費割合が減少しているが、全国平均や県平均を上回る結果となっていることを踏まえて、個人・事業者に対する補助制度について見直す必要がある。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35560</xdr:rowOff>
    </xdr:from>
    <xdr:to>
      <xdr:col>82</xdr:col>
      <xdr:colOff>107950</xdr:colOff>
      <xdr:row>38</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5066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168165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0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38</xdr:row>
      <xdr:rowOff>168148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6649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69105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4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149860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5980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41673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85852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598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32529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117348</xdr:rowOff>
    </xdr:from>
    <xdr:to>
      <xdr:col>78</xdr:col>
      <xdr:colOff>120650</xdr:colOff>
      <xdr:row>39</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32275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71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35052</xdr:rowOff>
    </xdr:from>
    <xdr:to>
      <xdr:col>65</xdr:col>
      <xdr:colOff>53975</xdr:colOff>
      <xdr:row>38</xdr:row>
      <xdr:rowOff>136652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121429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元利償還金は平成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年度から減少傾向にあったが、道路改良や公共施設の更新改修等の大型投資事業があること、またトータルの利息を抑制するため新規発行地方債の償還期限を短く設定することなどにより、令和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年度以降は再び上昇傾向が継続すると考えられる。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153126</xdr:rowOff>
    </xdr:from>
    <xdr:to>
      <xdr:col>24</xdr:col>
      <xdr:colOff>25400</xdr:colOff>
      <xdr:row>75</xdr:row>
      <xdr:rowOff>66584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840426"/>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113937</xdr:rowOff>
    </xdr:from>
    <xdr:to>
      <xdr:col>19</xdr:col>
      <xdr:colOff>187325</xdr:colOff>
      <xdr:row>75</xdr:row>
      <xdr:rowOff>66584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801237"/>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61685</xdr:rowOff>
    </xdr:from>
    <xdr:to>
      <xdr:col>15</xdr:col>
      <xdr:colOff>98425</xdr:colOff>
      <xdr:row>74</xdr:row>
      <xdr:rowOff>113937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748985"/>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72770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61685</xdr:rowOff>
    </xdr:from>
    <xdr:to>
      <xdr:col>11</xdr:col>
      <xdr:colOff>9525</xdr:colOff>
      <xdr:row>74</xdr:row>
      <xdr:rowOff>94343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748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40113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111958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102326</xdr:rowOff>
    </xdr:from>
    <xdr:to>
      <xdr:col>24</xdr:col>
      <xdr:colOff>76200</xdr:colOff>
      <xdr:row>75</xdr:row>
      <xdr:rowOff>32476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7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118853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3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15784</xdr:rowOff>
    </xdr:from>
    <xdr:to>
      <xdr:col>20</xdr:col>
      <xdr:colOff>38100</xdr:colOff>
      <xdr:row>75</xdr:row>
      <xdr:rowOff>117384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127561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43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63137</xdr:rowOff>
    </xdr:from>
    <xdr:to>
      <xdr:col>15</xdr:col>
      <xdr:colOff>149225</xdr:colOff>
      <xdr:row>74</xdr:row>
      <xdr:rowOff>164737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75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3464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10885</xdr:rowOff>
    </xdr:from>
    <xdr:to>
      <xdr:col>11</xdr:col>
      <xdr:colOff>60325</xdr:colOff>
      <xdr:row>74</xdr:row>
      <xdr:rowOff>112485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6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122662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46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43543</xdr:rowOff>
    </xdr:from>
    <xdr:to>
      <xdr:col>6</xdr:col>
      <xdr:colOff>171450</xdr:colOff>
      <xdr:row>74</xdr:row>
      <xdr:rowOff>145143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155320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類似団体内では概ね平均的な数値で推移している。経常収支比率のウエイトが高い物件費、扶助費をはじめ、縮減が容易でない経費についてもより一層の削減に努め、柔軟性のある財政運営に努める。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xdr:rowOff>
    </xdr:from>
    <xdr:to>
      <xdr:col>82</xdr:col>
      <xdr:colOff>107950</xdr:colOff>
      <xdr:row>77</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038328"/>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66564</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96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28702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2029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77</xdr:row>
      <xdr:rowOff>28702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7490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44704</xdr:rowOff>
    </xdr:from>
    <xdr:to>
      <xdr:col>69</xdr:col>
      <xdr:colOff>92075</xdr:colOff>
      <xdr:row>76</xdr:row>
      <xdr:rowOff>67563</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749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128778</xdr:rowOff>
    </xdr:from>
    <xdr:to>
      <xdr:col>82</xdr:col>
      <xdr:colOff>158750</xdr:colOff>
      <xdr:row>76</xdr:row>
      <xdr:rowOff>58928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145305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149352</xdr:rowOff>
    </xdr:from>
    <xdr:to>
      <xdr:col>74</xdr:col>
      <xdr:colOff>31750</xdr:colOff>
      <xdr:row>77</xdr:row>
      <xdr:rowOff>79502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165354</xdr:rowOff>
    </xdr:from>
    <xdr:to>
      <xdr:col>69</xdr:col>
      <xdr:colOff>142875</xdr:colOff>
      <xdr:row>76</xdr:row>
      <xdr:rowOff>95504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80281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128541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長野県松川町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62455</xdr:rowOff>
    </xdr:from>
    <xdr:to>
      <xdr:col>29</xdr:col>
      <xdr:colOff>127000</xdr:colOff>
      <xdr:row>18</xdr:row>
      <xdr:rowOff>160562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96180"/>
          <a:ext cx="647700" cy="98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93260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2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160562</xdr:rowOff>
    </xdr:from>
    <xdr:to>
      <xdr:col>26</xdr:col>
      <xdr:colOff>50800</xdr:colOff>
      <xdr:row>19</xdr:row>
      <xdr:rowOff>41086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94287"/>
          <a:ext cx="698500" cy="51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137341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5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41086</xdr:rowOff>
    </xdr:from>
    <xdr:to>
      <xdr:col>22</xdr:col>
      <xdr:colOff>114300</xdr:colOff>
      <xdr:row>19</xdr:row>
      <xdr:rowOff>108404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46261"/>
          <a:ext cx="698500" cy="67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9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108404</xdr:rowOff>
    </xdr:from>
    <xdr:to>
      <xdr:col>18</xdr:col>
      <xdr:colOff>177800</xdr:colOff>
      <xdr:row>19</xdr:row>
      <xdr:rowOff>158824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13579"/>
          <a:ext cx="698500" cy="50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37589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2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99823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11655</xdr:rowOff>
    </xdr:from>
    <xdr:to>
      <xdr:col>29</xdr:col>
      <xdr:colOff>177800</xdr:colOff>
      <xdr:row>18</xdr:row>
      <xdr:rowOff>113255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45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155182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1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109762</xdr:rowOff>
    </xdr:from>
    <xdr:to>
      <xdr:col>26</xdr:col>
      <xdr:colOff>101600</xdr:colOff>
      <xdr:row>19</xdr:row>
      <xdr:rowOff>39912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43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24689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29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161736</xdr:rowOff>
    </xdr:from>
    <xdr:to>
      <xdr:col>22</xdr:col>
      <xdr:colOff>165100</xdr:colOff>
      <xdr:row>19</xdr:row>
      <xdr:rowOff>91886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95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76663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8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57604</xdr:rowOff>
    </xdr:from>
    <xdr:to>
      <xdr:col>19</xdr:col>
      <xdr:colOff>38100</xdr:colOff>
      <xdr:row>19</xdr:row>
      <xdr:rowOff>159204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62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143981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4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108024</xdr:rowOff>
    </xdr:from>
    <xdr:to>
      <xdr:col>15</xdr:col>
      <xdr:colOff>101600</xdr:colOff>
      <xdr:row>20</xdr:row>
      <xdr:rowOff>38174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13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22951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99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254216</xdr:rowOff>
    </xdr:from>
    <xdr:to>
      <xdr:col>29</xdr:col>
      <xdr:colOff>127000</xdr:colOff>
      <xdr:row>37</xdr:row>
      <xdr:rowOff>117570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78766"/>
          <a:ext cx="0" cy="10635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89647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1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117570</xdr:rowOff>
    </xdr:from>
    <xdr:to>
      <xdr:col>30</xdr:col>
      <xdr:colOff>25400</xdr:colOff>
      <xdr:row>37</xdr:row>
      <xdr:rowOff>117570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42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169143</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92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254216</xdr:rowOff>
    </xdr:from>
    <xdr:to>
      <xdr:col>30</xdr:col>
      <xdr:colOff>25400</xdr:colOff>
      <xdr:row>33</xdr:row>
      <xdr:rowOff>254216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7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86766</xdr:rowOff>
    </xdr:from>
    <xdr:to>
      <xdr:col>29</xdr:col>
      <xdr:colOff>127000</xdr:colOff>
      <xdr:row>36</xdr:row>
      <xdr:rowOff>117361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40016"/>
          <a:ext cx="647700" cy="30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19880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30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174803</xdr:rowOff>
    </xdr:from>
    <xdr:to>
      <xdr:col>29</xdr:col>
      <xdr:colOff>177800</xdr:colOff>
      <xdr:row>35</xdr:row>
      <xdr:rowOff>276403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85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117361</xdr:rowOff>
    </xdr:from>
    <xdr:to>
      <xdr:col>26</xdr:col>
      <xdr:colOff>50800</xdr:colOff>
      <xdr:row>37</xdr:row>
      <xdr:rowOff>181235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70611"/>
          <a:ext cx="698500" cy="235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171164</xdr:rowOff>
    </xdr:from>
    <xdr:to>
      <xdr:col>26</xdr:col>
      <xdr:colOff>101600</xdr:colOff>
      <xdr:row>35</xdr:row>
      <xdr:rowOff>272764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282941</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50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146431</xdr:rowOff>
    </xdr:from>
    <xdr:to>
      <xdr:col>22</xdr:col>
      <xdr:colOff>114300</xdr:colOff>
      <xdr:row>37</xdr:row>
      <xdr:rowOff>181235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271131"/>
          <a:ext cx="698500" cy="34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191109</xdr:rowOff>
    </xdr:from>
    <xdr:to>
      <xdr:col>22</xdr:col>
      <xdr:colOff>165100</xdr:colOff>
      <xdr:row>35</xdr:row>
      <xdr:rowOff>292709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302886</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70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146431</xdr:rowOff>
    </xdr:from>
    <xdr:to>
      <xdr:col>18</xdr:col>
      <xdr:colOff>177800</xdr:colOff>
      <xdr:row>37</xdr:row>
      <xdr:rowOff>159900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271131"/>
          <a:ext cx="698500" cy="13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213551</xdr:rowOff>
    </xdr:from>
    <xdr:to>
      <xdr:col>19</xdr:col>
      <xdr:colOff>38100</xdr:colOff>
      <xdr:row>35</xdr:row>
      <xdr:rowOff>315151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325328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9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247269</xdr:rowOff>
    </xdr:from>
    <xdr:to>
      <xdr:col>15</xdr:col>
      <xdr:colOff>101600</xdr:colOff>
      <xdr:row>36</xdr:row>
      <xdr:rowOff>5969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16146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2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35966</xdr:rowOff>
    </xdr:from>
    <xdr:to>
      <xdr:col>29</xdr:col>
      <xdr:colOff>177800</xdr:colOff>
      <xdr:row>36</xdr:row>
      <xdr:rowOff>137566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89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8043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6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66561</xdr:rowOff>
    </xdr:from>
    <xdr:to>
      <xdr:col>26</xdr:col>
      <xdr:colOff>101600</xdr:colOff>
      <xdr:row>36</xdr:row>
      <xdr:rowOff>168161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19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152938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06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130435</xdr:rowOff>
    </xdr:from>
    <xdr:to>
      <xdr:col>22</xdr:col>
      <xdr:colOff>165100</xdr:colOff>
      <xdr:row>37</xdr:row>
      <xdr:rowOff>232035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55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216812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34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95631</xdr:rowOff>
    </xdr:from>
    <xdr:to>
      <xdr:col>19</xdr:col>
      <xdr:colOff>38100</xdr:colOff>
      <xdr:row>37</xdr:row>
      <xdr:rowOff>197231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20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182008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30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109100</xdr:rowOff>
    </xdr:from>
    <xdr:to>
      <xdr:col>15</xdr:col>
      <xdr:colOff>101600</xdr:colOff>
      <xdr:row>37</xdr:row>
      <xdr:rowOff>210700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233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195477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3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12,445
12,240
72.79
8,530,527
8,246,671
256,929
4,614,514
4,253,855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95373</xdr:rowOff>
    </xdr:from>
    <xdr:to>
      <xdr:col>24</xdr:col>
      <xdr:colOff>63500</xdr:colOff>
      <xdr:row>36</xdr:row>
      <xdr:rowOff>154385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67573"/>
          <a:ext cx="838200" cy="5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118232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76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154385</xdr:rowOff>
    </xdr:from>
    <xdr:to>
      <xdr:col>19</xdr:col>
      <xdr:colOff>177800</xdr:colOff>
      <xdr:row>37</xdr:row>
      <xdr:rowOff>37059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26585"/>
          <a:ext cx="889000" cy="5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163887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2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37059</xdr:rowOff>
    </xdr:from>
    <xdr:to>
      <xdr:col>15</xdr:col>
      <xdr:colOff>50800</xdr:colOff>
      <xdr:row>37</xdr:row>
      <xdr:rowOff>60289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0709"/>
          <a:ext cx="889000" cy="2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7666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83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60289</xdr:rowOff>
    </xdr:from>
    <xdr:to>
      <xdr:col>10</xdr:col>
      <xdr:colOff>114300</xdr:colOff>
      <xdr:row>37</xdr:row>
      <xdr:rowOff>118277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03939"/>
          <a:ext cx="889000" cy="5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43012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87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102002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3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44573</xdr:rowOff>
    </xdr:from>
    <xdr:to>
      <xdr:col>24</xdr:col>
      <xdr:colOff>114300</xdr:colOff>
      <xdr:row>36</xdr:row>
      <xdr:rowOff>146173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1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23000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9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103585</xdr:rowOff>
    </xdr:from>
    <xdr:to>
      <xdr:col>20</xdr:col>
      <xdr:colOff>38100</xdr:colOff>
      <xdr:row>37</xdr:row>
      <xdr:rowOff>33735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7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24862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6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157709</xdr:rowOff>
    </xdr:from>
    <xdr:to>
      <xdr:col>15</xdr:col>
      <xdr:colOff>101600</xdr:colOff>
      <xdr:row>37</xdr:row>
      <xdr:rowOff>87859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78986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9489</xdr:rowOff>
    </xdr:from>
    <xdr:to>
      <xdr:col>10</xdr:col>
      <xdr:colOff>165100</xdr:colOff>
      <xdr:row>37</xdr:row>
      <xdr:rowOff>111089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5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102216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67477</xdr:rowOff>
    </xdr:from>
    <xdr:to>
      <xdr:col>6</xdr:col>
      <xdr:colOff>38100</xdr:colOff>
      <xdr:row>37</xdr:row>
      <xdr:rowOff>169077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160204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97919</xdr:rowOff>
    </xdr:from>
    <xdr:to>
      <xdr:col>24</xdr:col>
      <xdr:colOff>63500</xdr:colOff>
      <xdr:row>58</xdr:row>
      <xdr:rowOff>128216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42019"/>
          <a:ext cx="838200" cy="3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127701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28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127126</xdr:rowOff>
    </xdr:from>
    <xdr:to>
      <xdr:col>19</xdr:col>
      <xdr:colOff>177800</xdr:colOff>
      <xdr:row>58</xdr:row>
      <xdr:rowOff>128216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71226"/>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74070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7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125942</xdr:rowOff>
    </xdr:from>
    <xdr:to>
      <xdr:col>15</xdr:col>
      <xdr:colOff>50800</xdr:colOff>
      <xdr:row>58</xdr:row>
      <xdr:rowOff>127126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10070042"/>
          <a:ext cx="889000" cy="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99089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70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125942</xdr:rowOff>
    </xdr:from>
    <xdr:to>
      <xdr:col>10</xdr:col>
      <xdr:colOff>114300</xdr:colOff>
      <xdr:row>58</xdr:row>
      <xdr:rowOff>146651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70042"/>
          <a:ext cx="889000" cy="2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123315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72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147069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74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47119</xdr:rowOff>
    </xdr:from>
    <xdr:to>
      <xdr:col>24</xdr:col>
      <xdr:colOff>114300</xdr:colOff>
      <xdr:row>58</xdr:row>
      <xdr:rowOff>148719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9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133496</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77416</xdr:rowOff>
    </xdr:from>
    <xdr:to>
      <xdr:col>20</xdr:col>
      <xdr:colOff>38100</xdr:colOff>
      <xdr:row>59</xdr:row>
      <xdr:rowOff>7566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1002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170143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11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76326</xdr:rowOff>
    </xdr:from>
    <xdr:to>
      <xdr:col>15</xdr:col>
      <xdr:colOff>101600</xdr:colOff>
      <xdr:row>59</xdr:row>
      <xdr:rowOff>6476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1002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169053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11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75142</xdr:rowOff>
    </xdr:from>
    <xdr:to>
      <xdr:col>10</xdr:col>
      <xdr:colOff>165100</xdr:colOff>
      <xdr:row>59</xdr:row>
      <xdr:rowOff>5292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1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167869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11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95851</xdr:rowOff>
    </xdr:from>
    <xdr:to>
      <xdr:col>6</xdr:col>
      <xdr:colOff>38100</xdr:colOff>
      <xdr:row>59</xdr:row>
      <xdr:rowOff>26001</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3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17128</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3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167491</xdr:rowOff>
    </xdr:from>
    <xdr:to>
      <xdr:col>24</xdr:col>
      <xdr:colOff>63500</xdr:colOff>
      <xdr:row>79</xdr:row>
      <xdr:rowOff>3062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3797300" y="13540591"/>
          <a:ext cx="8382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8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128924</xdr:rowOff>
    </xdr:from>
    <xdr:to>
      <xdr:col>19</xdr:col>
      <xdr:colOff>177800</xdr:colOff>
      <xdr:row>78</xdr:row>
      <xdr:rowOff>167491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908300" y="13502024"/>
          <a:ext cx="889000" cy="3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36263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28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128924</xdr:rowOff>
    </xdr:from>
    <xdr:to>
      <xdr:col>15</xdr:col>
      <xdr:colOff>50800</xdr:colOff>
      <xdr:row>78</xdr:row>
      <xdr:rowOff>145186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3502024"/>
          <a:ext cx="889000" cy="1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18856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28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145186</xdr:rowOff>
    </xdr:from>
    <xdr:to>
      <xdr:col>10</xdr:col>
      <xdr:colOff>114300</xdr:colOff>
      <xdr:row>78</xdr:row>
      <xdr:rowOff>167720</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3518286"/>
          <a:ext cx="8890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51350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29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29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123712</xdr:rowOff>
    </xdr:from>
    <xdr:to>
      <xdr:col>24</xdr:col>
      <xdr:colOff>114300</xdr:colOff>
      <xdr:row>79</xdr:row>
      <xdr:rowOff>53862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49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38639</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116691</xdr:rowOff>
    </xdr:from>
    <xdr:to>
      <xdr:col>20</xdr:col>
      <xdr:colOff>38100</xdr:colOff>
      <xdr:row>79</xdr:row>
      <xdr:rowOff>46841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48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37968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58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78124</xdr:rowOff>
    </xdr:from>
    <xdr:to>
      <xdr:col>15</xdr:col>
      <xdr:colOff>101600</xdr:colOff>
      <xdr:row>79</xdr:row>
      <xdr:rowOff>8274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4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170851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54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94386</xdr:rowOff>
    </xdr:from>
    <xdr:to>
      <xdr:col>10</xdr:col>
      <xdr:colOff>165100</xdr:colOff>
      <xdr:row>79</xdr:row>
      <xdr:rowOff>24536</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46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15663</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356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116920</xdr:rowOff>
    </xdr:from>
    <xdr:to>
      <xdr:col>6</xdr:col>
      <xdr:colOff>38100</xdr:colOff>
      <xdr:row>79</xdr:row>
      <xdr:rowOff>47070</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49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38197</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58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74244</xdr:rowOff>
    </xdr:from>
    <xdr:to>
      <xdr:col>24</xdr:col>
      <xdr:colOff>63500</xdr:colOff>
      <xdr:row>96</xdr:row>
      <xdr:rowOff>159414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3797300" y="16533444"/>
          <a:ext cx="838200" cy="8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96776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041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159414</xdr:rowOff>
    </xdr:from>
    <xdr:to>
      <xdr:col>19</xdr:col>
      <xdr:colOff>177800</xdr:colOff>
      <xdr:row>97</xdr:row>
      <xdr:rowOff>31693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618614"/>
          <a:ext cx="889000" cy="4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59047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00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63739</xdr:rowOff>
    </xdr:from>
    <xdr:to>
      <xdr:col>15</xdr:col>
      <xdr:colOff>50800</xdr:colOff>
      <xdr:row>97</xdr:row>
      <xdr:rowOff>31693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522939"/>
          <a:ext cx="889000" cy="13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153447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63739</xdr:rowOff>
    </xdr:from>
    <xdr:to>
      <xdr:col>10</xdr:col>
      <xdr:colOff>114300</xdr:colOff>
      <xdr:row>97</xdr:row>
      <xdr:rowOff>132690</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522939"/>
          <a:ext cx="889000" cy="24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42304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59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123751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23444</xdr:rowOff>
    </xdr:from>
    <xdr:to>
      <xdr:col>24</xdr:col>
      <xdr:colOff>114300</xdr:colOff>
      <xdr:row>96</xdr:row>
      <xdr:rowOff>125044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4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1871</xdr:rowOff>
    </xdr:from>
    <xdr:ext cx="534377"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108614</xdr:rowOff>
    </xdr:from>
    <xdr:to>
      <xdr:col>20</xdr:col>
      <xdr:colOff>38100</xdr:colOff>
      <xdr:row>97</xdr:row>
      <xdr:rowOff>38764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56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29891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530111" y="1666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152343</xdr:rowOff>
    </xdr:from>
    <xdr:to>
      <xdr:col>15</xdr:col>
      <xdr:colOff>101600</xdr:colOff>
      <xdr:row>97</xdr:row>
      <xdr:rowOff>82493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61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73620</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41111" y="1670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12939</xdr:rowOff>
    </xdr:from>
    <xdr:to>
      <xdr:col>10</xdr:col>
      <xdr:colOff>165100</xdr:colOff>
      <xdr:row>96</xdr:row>
      <xdr:rowOff>114539</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4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105666</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52111" y="1656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81890</xdr:rowOff>
    </xdr:from>
    <xdr:to>
      <xdr:col>6</xdr:col>
      <xdr:colOff>38100</xdr:colOff>
      <xdr:row>98</xdr:row>
      <xdr:rowOff>12040</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7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3167</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151880</xdr:rowOff>
    </xdr:from>
    <xdr:to>
      <xdr:col>55</xdr:col>
      <xdr:colOff>0</xdr:colOff>
      <xdr:row>38</xdr:row>
      <xdr:rowOff>29104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495530"/>
          <a:ext cx="838200" cy="4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103790</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151880</xdr:rowOff>
    </xdr:from>
    <xdr:to>
      <xdr:col>50</xdr:col>
      <xdr:colOff>114300</xdr:colOff>
      <xdr:row>38</xdr:row>
      <xdr:rowOff>22780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495530"/>
          <a:ext cx="889000" cy="4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68697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06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22780</xdr:rowOff>
    </xdr:from>
    <xdr:to>
      <xdr:col>45</xdr:col>
      <xdr:colOff>177800</xdr:colOff>
      <xdr:row>38</xdr:row>
      <xdr:rowOff>59599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537880"/>
          <a:ext cx="889000" cy="3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81242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08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143111</xdr:rowOff>
    </xdr:from>
    <xdr:to>
      <xdr:col>41</xdr:col>
      <xdr:colOff>50800</xdr:colOff>
      <xdr:row>38</xdr:row>
      <xdr:rowOff>59599</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143861"/>
          <a:ext cx="889000" cy="43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138150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13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51771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70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149753</xdr:rowOff>
    </xdr:from>
    <xdr:to>
      <xdr:col>55</xdr:col>
      <xdr:colOff>50800</xdr:colOff>
      <xdr:row>38</xdr:row>
      <xdr:rowOff>79904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4934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128181</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47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101080</xdr:rowOff>
    </xdr:from>
    <xdr:to>
      <xdr:col>50</xdr:col>
      <xdr:colOff>165100</xdr:colOff>
      <xdr:row>38</xdr:row>
      <xdr:rowOff>31230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44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22357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537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143430</xdr:rowOff>
    </xdr:from>
    <xdr:to>
      <xdr:col>46</xdr:col>
      <xdr:colOff>38100</xdr:colOff>
      <xdr:row>38</xdr:row>
      <xdr:rowOff>73580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48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64707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579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8799</xdr:rowOff>
    </xdr:from>
    <xdr:to>
      <xdr:col>41</xdr:col>
      <xdr:colOff>101600</xdr:colOff>
      <xdr:row>38</xdr:row>
      <xdr:rowOff>110399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52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101526</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61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92311</xdr:rowOff>
    </xdr:from>
    <xdr:to>
      <xdr:col>36</xdr:col>
      <xdr:colOff>165100</xdr:colOff>
      <xdr:row>36</xdr:row>
      <xdr:rowOff>22461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09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13588</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18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133893</xdr:rowOff>
    </xdr:from>
    <xdr:to>
      <xdr:col>55</xdr:col>
      <xdr:colOff>0</xdr:colOff>
      <xdr:row>57</xdr:row>
      <xdr:rowOff>170411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906543"/>
          <a:ext cx="838200" cy="3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52194</xdr:rowOff>
    </xdr:from>
    <xdr:ext cx="599010"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481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101543</xdr:rowOff>
    </xdr:from>
    <xdr:to>
      <xdr:col>50</xdr:col>
      <xdr:colOff>114300</xdr:colOff>
      <xdr:row>57</xdr:row>
      <xdr:rowOff>170411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874193"/>
          <a:ext cx="889000" cy="6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79729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50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101543</xdr:rowOff>
    </xdr:from>
    <xdr:to>
      <xdr:col>45</xdr:col>
      <xdr:colOff>177800</xdr:colOff>
      <xdr:row>57</xdr:row>
      <xdr:rowOff>124671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874193"/>
          <a:ext cx="889000" cy="2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103684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53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124671</xdr:rowOff>
    </xdr:from>
    <xdr:to>
      <xdr:col>41</xdr:col>
      <xdr:colOff>50800</xdr:colOff>
      <xdr:row>58</xdr:row>
      <xdr:rowOff>57871</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9897321"/>
          <a:ext cx="889000" cy="10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134068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5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116233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54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83093</xdr:rowOff>
    </xdr:from>
    <xdr:to>
      <xdr:col>55</xdr:col>
      <xdr:colOff>50800</xdr:colOff>
      <xdr:row>58</xdr:row>
      <xdr:rowOff>13243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85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61520</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83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119611</xdr:rowOff>
    </xdr:from>
    <xdr:to>
      <xdr:col>50</xdr:col>
      <xdr:colOff>165100</xdr:colOff>
      <xdr:row>58</xdr:row>
      <xdr:rowOff>49761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89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40888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98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50743</xdr:rowOff>
    </xdr:from>
    <xdr:to>
      <xdr:col>46</xdr:col>
      <xdr:colOff>38100</xdr:colOff>
      <xdr:row>57</xdr:row>
      <xdr:rowOff>152343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8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143470</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50795" y="991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73871</xdr:rowOff>
    </xdr:from>
    <xdr:to>
      <xdr:col>41</xdr:col>
      <xdr:colOff>101600</xdr:colOff>
      <xdr:row>58</xdr:row>
      <xdr:rowOff>4021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84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166598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93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7071</xdr:rowOff>
    </xdr:from>
    <xdr:to>
      <xdr:col>36</xdr:col>
      <xdr:colOff>165100</xdr:colOff>
      <xdr:row>58</xdr:row>
      <xdr:rowOff>108671</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95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99798</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1004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131296</xdr:rowOff>
    </xdr:from>
    <xdr:to>
      <xdr:col>55</xdr:col>
      <xdr:colOff>0</xdr:colOff>
      <xdr:row>79</xdr:row>
      <xdr:rowOff>98879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9639300" y="13504396"/>
          <a:ext cx="838200" cy="13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59253</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089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131296</xdr:rowOff>
    </xdr:from>
    <xdr:to>
      <xdr:col>50</xdr:col>
      <xdr:colOff>114300</xdr:colOff>
      <xdr:row>79</xdr:row>
      <xdr:rowOff>98879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3504396"/>
          <a:ext cx="889000" cy="13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140471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99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98879</xdr:rowOff>
    </xdr:from>
    <xdr:to>
      <xdr:col>45</xdr:col>
      <xdr:colOff>177800</xdr:colOff>
      <xdr:row>79</xdr:row>
      <xdr:rowOff>98879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7861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123827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98879</xdr:rowOff>
    </xdr:from>
    <xdr:to>
      <xdr:col>41</xdr:col>
      <xdr:colOff>50800</xdr:colOff>
      <xdr:row>79</xdr:row>
      <xdr:rowOff>98879</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97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21784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51263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80496</xdr:rowOff>
    </xdr:from>
    <xdr:to>
      <xdr:col>50</xdr:col>
      <xdr:colOff>165100</xdr:colOff>
      <xdr:row>79</xdr:row>
      <xdr:rowOff>10646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45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1773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354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148583</xdr:rowOff>
    </xdr:from>
    <xdr:to>
      <xdr:col>55</xdr:col>
      <xdr:colOff>0</xdr:colOff>
      <xdr:row>98</xdr:row>
      <xdr:rowOff>63334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9639300" y="16779233"/>
          <a:ext cx="838200" cy="8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76981</xdr:rowOff>
    </xdr:from>
    <xdr:ext cx="599010"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536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112137</xdr:rowOff>
    </xdr:from>
    <xdr:to>
      <xdr:col>50</xdr:col>
      <xdr:colOff>114300</xdr:colOff>
      <xdr:row>98</xdr:row>
      <xdr:rowOff>63334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8750300" y="16742787"/>
          <a:ext cx="889000" cy="12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87427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5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112137</xdr:rowOff>
    </xdr:from>
    <xdr:to>
      <xdr:col>45</xdr:col>
      <xdr:colOff>177800</xdr:colOff>
      <xdr:row>97</xdr:row>
      <xdr:rowOff>162965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7861300" y="16742787"/>
          <a:ext cx="889000" cy="5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91924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9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162965</xdr:rowOff>
    </xdr:from>
    <xdr:to>
      <xdr:col>41</xdr:col>
      <xdr:colOff>50800</xdr:colOff>
      <xdr:row>98</xdr:row>
      <xdr:rowOff>99871</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flipV="1">
          <a:off x="6972300" y="16793615"/>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101058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101268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97783</xdr:rowOff>
    </xdr:from>
    <xdr:to>
      <xdr:col>55</xdr:col>
      <xdr:colOff>50800</xdr:colOff>
      <xdr:row>98</xdr:row>
      <xdr:rowOff>27933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72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76210</xdr:rowOff>
    </xdr:from>
    <xdr:ext cx="534377"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70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12534</xdr:rowOff>
    </xdr:from>
    <xdr:to>
      <xdr:col>50</xdr:col>
      <xdr:colOff>165100</xdr:colOff>
      <xdr:row>98</xdr:row>
      <xdr:rowOff>114134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81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105261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72111" y="1690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61337</xdr:rowOff>
    </xdr:from>
    <xdr:to>
      <xdr:col>46</xdr:col>
      <xdr:colOff>38100</xdr:colOff>
      <xdr:row>97</xdr:row>
      <xdr:rowOff>162937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69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8014</xdr:rowOff>
    </xdr:from>
    <xdr:ext cx="599010"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50795" y="1646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112165</xdr:rowOff>
    </xdr:from>
    <xdr:to>
      <xdr:col>41</xdr:col>
      <xdr:colOff>101600</xdr:colOff>
      <xdr:row>98</xdr:row>
      <xdr:rowOff>42315</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7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58842</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651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49071</xdr:rowOff>
    </xdr:from>
    <xdr:to>
      <xdr:col>36</xdr:col>
      <xdr:colOff>165100</xdr:colOff>
      <xdr:row>98</xdr:row>
      <xdr:rowOff>150671</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85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141798</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694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64926</xdr:rowOff>
    </xdr:from>
    <xdr:to>
      <xdr:col>85</xdr:col>
      <xdr:colOff>127000</xdr:colOff>
      <xdr:row>39</xdr:row>
      <xdr:rowOff>69781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5481300" y="6751476"/>
          <a:ext cx="838200" cy="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133592</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477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69781</xdr:rowOff>
    </xdr:from>
    <xdr:to>
      <xdr:col>81</xdr:col>
      <xdr:colOff>50800</xdr:colOff>
      <xdr:row>39</xdr:row>
      <xdr:rowOff>89060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4592300" y="6756331"/>
          <a:ext cx="8890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39768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45996</xdr:rowOff>
    </xdr:from>
    <xdr:to>
      <xdr:col>76</xdr:col>
      <xdr:colOff>114300</xdr:colOff>
      <xdr:row>39</xdr:row>
      <xdr:rowOff>89060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3703300" y="6732546"/>
          <a:ext cx="889000" cy="4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36666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33064</xdr:rowOff>
    </xdr:from>
    <xdr:to>
      <xdr:col>71</xdr:col>
      <xdr:colOff>177800</xdr:colOff>
      <xdr:row>39</xdr:row>
      <xdr:rowOff>45996</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814300" y="6719614"/>
          <a:ext cx="8890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23668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14927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14126</xdr:rowOff>
    </xdr:from>
    <xdr:to>
      <xdr:col>85</xdr:col>
      <xdr:colOff>177800</xdr:colOff>
      <xdr:row>39</xdr:row>
      <xdr:rowOff>115726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70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100503</xdr:rowOff>
    </xdr:from>
    <xdr:ext cx="469744"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61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18981</xdr:rowOff>
    </xdr:from>
    <xdr:to>
      <xdr:col>81</xdr:col>
      <xdr:colOff>101600</xdr:colOff>
      <xdr:row>39</xdr:row>
      <xdr:rowOff>120581</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7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111708</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246428" y="679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38260</xdr:rowOff>
    </xdr:from>
    <xdr:to>
      <xdr:col>76</xdr:col>
      <xdr:colOff>165100</xdr:colOff>
      <xdr:row>39</xdr:row>
      <xdr:rowOff>139860</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72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130987</xdr:rowOff>
    </xdr:from>
    <xdr:ext cx="378565"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403017" y="6817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166646</xdr:rowOff>
    </xdr:from>
    <xdr:to>
      <xdr:col>72</xdr:col>
      <xdr:colOff>38100</xdr:colOff>
      <xdr:row>39</xdr:row>
      <xdr:rowOff>96796</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68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87923</xdr:rowOff>
    </xdr:from>
    <xdr:ext cx="469744"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468428" y="677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153714</xdr:rowOff>
    </xdr:from>
    <xdr:to>
      <xdr:col>67</xdr:col>
      <xdr:colOff>101600</xdr:colOff>
      <xdr:row>39</xdr:row>
      <xdr:rowOff>83864</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6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74991</xdr:rowOff>
    </xdr:from>
    <xdr:ext cx="469744"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579428" y="676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a:extLst>
            <a:ext uri="{FF2B5EF4-FFF2-40B4-BE49-F238E27FC236}">
              <a16:creationId xmlns:a16="http://schemas.microsoft.com/office/drawing/2014/main" id="{00000000-0008-0000-06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8" name="公債費最小値テキスト">
          <a:extLst>
            <a:ext uri="{FF2B5EF4-FFF2-40B4-BE49-F238E27FC236}">
              <a16:creationId xmlns:a16="http://schemas.microsoft.com/office/drawing/2014/main" id="{00000000-0008-0000-0600-00007E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0" name="公債費最大値テキスト">
          <a:extLst>
            <a:ext uri="{FF2B5EF4-FFF2-40B4-BE49-F238E27FC236}">
              <a16:creationId xmlns:a16="http://schemas.microsoft.com/office/drawing/2014/main" id="{00000000-0008-0000-0600-000080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116742</xdr:rowOff>
    </xdr:from>
    <xdr:to>
      <xdr:col>85</xdr:col>
      <xdr:colOff>127000</xdr:colOff>
      <xdr:row>78</xdr:row>
      <xdr:rowOff>148180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5481300" y="13489842"/>
          <a:ext cx="838200" cy="3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164660</xdr:rowOff>
    </xdr:from>
    <xdr:ext cx="534377" cy="259045"/>
    <xdr:sp macro="" textlink="">
      <xdr:nvSpPr>
        <xdr:cNvPr id="643" name="公債費平均値テキスト">
          <a:extLst>
            <a:ext uri="{FF2B5EF4-FFF2-40B4-BE49-F238E27FC236}">
              <a16:creationId xmlns:a16="http://schemas.microsoft.com/office/drawing/2014/main" id="{00000000-0008-0000-0600-000083020000}"/>
            </a:ext>
          </a:extLst>
        </xdr:cNvPr>
        <xdr:cNvSpPr txBox="1"/>
      </xdr:nvSpPr>
      <xdr:spPr>
        <a:xfrm>
          <a:off x="16370300" y="1285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116742</xdr:rowOff>
    </xdr:from>
    <xdr:to>
      <xdr:col>81</xdr:col>
      <xdr:colOff>50800</xdr:colOff>
      <xdr:row>79</xdr:row>
      <xdr:rowOff>22744</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4592300" y="13489842"/>
          <a:ext cx="889000" cy="7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87633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77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22744</xdr:rowOff>
    </xdr:from>
    <xdr:to>
      <xdr:col>76</xdr:col>
      <xdr:colOff>114300</xdr:colOff>
      <xdr:row>79</xdr:row>
      <xdr:rowOff>44363</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3703300" y="13567294"/>
          <a:ext cx="8890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91486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7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44363</xdr:rowOff>
    </xdr:from>
    <xdr:to>
      <xdr:col>71</xdr:col>
      <xdr:colOff>177800</xdr:colOff>
      <xdr:row>79</xdr:row>
      <xdr:rowOff>62215</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flipV="1">
          <a:off x="12814300" y="13588913"/>
          <a:ext cx="889000" cy="1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102350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130239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97380</xdr:rowOff>
    </xdr:from>
    <xdr:to>
      <xdr:col>85</xdr:col>
      <xdr:colOff>177800</xdr:colOff>
      <xdr:row>79</xdr:row>
      <xdr:rowOff>27530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6268700" y="1347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75807</xdr:rowOff>
    </xdr:from>
    <xdr:ext cx="534377" cy="259045"/>
    <xdr:sp macro="" textlink="">
      <xdr:nvSpPr>
        <xdr:cNvPr id="662" name="公債費該当値テキスト">
          <a:extLst>
            <a:ext uri="{FF2B5EF4-FFF2-40B4-BE49-F238E27FC236}">
              <a16:creationId xmlns:a16="http://schemas.microsoft.com/office/drawing/2014/main" id="{00000000-0008-0000-0600-000096020000}"/>
            </a:ext>
          </a:extLst>
        </xdr:cNvPr>
        <xdr:cNvSpPr txBox="1"/>
      </xdr:nvSpPr>
      <xdr:spPr>
        <a:xfrm>
          <a:off x="16370300" y="1344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65942</xdr:rowOff>
    </xdr:from>
    <xdr:to>
      <xdr:col>81</xdr:col>
      <xdr:colOff>101600</xdr:colOff>
      <xdr:row>78</xdr:row>
      <xdr:rowOff>167542</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5430500" y="1343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158669</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14111" y="1353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143394</xdr:rowOff>
    </xdr:from>
    <xdr:to>
      <xdr:col>76</xdr:col>
      <xdr:colOff>165100</xdr:colOff>
      <xdr:row>79</xdr:row>
      <xdr:rowOff>73544</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4541500" y="1351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64671</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325111" y="136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165013</xdr:rowOff>
    </xdr:from>
    <xdr:to>
      <xdr:col>72</xdr:col>
      <xdr:colOff>38100</xdr:colOff>
      <xdr:row>79</xdr:row>
      <xdr:rowOff>95163</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3652500" y="13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86290</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36111" y="1363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11415</xdr:rowOff>
    </xdr:from>
    <xdr:to>
      <xdr:col>67</xdr:col>
      <xdr:colOff>101600</xdr:colOff>
      <xdr:row>79</xdr:row>
      <xdr:rowOff>113015</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2763500" y="1355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104142</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47111" y="1364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16153</xdr:rowOff>
    </xdr:from>
    <xdr:to>
      <xdr:col>85</xdr:col>
      <xdr:colOff>127000</xdr:colOff>
      <xdr:row>98</xdr:row>
      <xdr:rowOff>107995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5481300" y="16818253"/>
          <a:ext cx="838200" cy="9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120164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579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107995</xdr:rowOff>
    </xdr:from>
    <xdr:to>
      <xdr:col>81</xdr:col>
      <xdr:colOff>50800</xdr:colOff>
      <xdr:row>98</xdr:row>
      <xdr:rowOff>116632</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910095"/>
          <a:ext cx="889000" cy="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47922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76977</xdr:rowOff>
    </xdr:from>
    <xdr:to>
      <xdr:col>76</xdr:col>
      <xdr:colOff>114300</xdr:colOff>
      <xdr:row>98</xdr:row>
      <xdr:rowOff>116632</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703300" y="16879077"/>
          <a:ext cx="889000" cy="3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65009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76977</xdr:rowOff>
    </xdr:from>
    <xdr:to>
      <xdr:col>71</xdr:col>
      <xdr:colOff>177800</xdr:colOff>
      <xdr:row>98</xdr:row>
      <xdr:rowOff>126676</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879077"/>
          <a:ext cx="889000" cy="4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81816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128759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136803</xdr:rowOff>
    </xdr:from>
    <xdr:to>
      <xdr:col>85</xdr:col>
      <xdr:colOff>177800</xdr:colOff>
      <xdr:row>98</xdr:row>
      <xdr:rowOff>66953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76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75714</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70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57195</xdr:rowOff>
    </xdr:from>
    <xdr:to>
      <xdr:col>81</xdr:col>
      <xdr:colOff>101600</xdr:colOff>
      <xdr:row>98</xdr:row>
      <xdr:rowOff>158795</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5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149922</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95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65832</xdr:rowOff>
    </xdr:from>
    <xdr:to>
      <xdr:col>76</xdr:col>
      <xdr:colOff>165100</xdr:colOff>
      <xdr:row>98</xdr:row>
      <xdr:rowOff>167432</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8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158559</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9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26177</xdr:rowOff>
    </xdr:from>
    <xdr:to>
      <xdr:col>72</xdr:col>
      <xdr:colOff>38100</xdr:colOff>
      <xdr:row>98</xdr:row>
      <xdr:rowOff>127777</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82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118904</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92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75876</xdr:rowOff>
    </xdr:from>
    <xdr:to>
      <xdr:col>67</xdr:col>
      <xdr:colOff>101600</xdr:colOff>
      <xdr:row>99</xdr:row>
      <xdr:rowOff>6026</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87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168603</xdr:rowOff>
    </xdr:from>
    <xdr:ext cx="469744"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79428" y="1697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132476</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1323300" y="6647576"/>
          <a:ext cx="8382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71955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244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132476</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20434300" y="6647576"/>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23370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19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122536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12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62735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71879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4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81676</xdr:rowOff>
    </xdr:from>
    <xdr:to>
      <xdr:col>112</xdr:col>
      <xdr:colOff>38100</xdr:colOff>
      <xdr:row>39</xdr:row>
      <xdr:rowOff>11826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59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2953</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134017" y="6689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37607</xdr:rowOff>
    </xdr:from>
    <xdr:to>
      <xdr:col>116</xdr:col>
      <xdr:colOff>63500</xdr:colOff>
      <xdr:row>56</xdr:row>
      <xdr:rowOff>85842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8610107"/>
          <a:ext cx="838200" cy="107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123517</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896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37607</xdr:rowOff>
    </xdr:from>
    <xdr:to>
      <xdr:col>111</xdr:col>
      <xdr:colOff>177800</xdr:colOff>
      <xdr:row>55</xdr:row>
      <xdr:rowOff>51232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20434300" y="8610107"/>
          <a:ext cx="889000" cy="87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33403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97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51232</xdr:rowOff>
    </xdr:from>
    <xdr:to>
      <xdr:col>107</xdr:col>
      <xdr:colOff>50800</xdr:colOff>
      <xdr:row>56</xdr:row>
      <xdr:rowOff>95672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9545300" y="9480982"/>
          <a:ext cx="889000" cy="21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51142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99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95672</xdr:rowOff>
    </xdr:from>
    <xdr:to>
      <xdr:col>102</xdr:col>
      <xdr:colOff>114300</xdr:colOff>
      <xdr:row>57</xdr:row>
      <xdr:rowOff>170149</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8656300" y="9696872"/>
          <a:ext cx="889000" cy="24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72173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01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35042</xdr:rowOff>
    </xdr:from>
    <xdr:to>
      <xdr:col>116</xdr:col>
      <xdr:colOff>114300</xdr:colOff>
      <xdr:row>56</xdr:row>
      <xdr:rowOff>136642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963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57919</xdr:rowOff>
    </xdr:from>
    <xdr:ext cx="469744"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48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49</xdr:row>
      <xdr:rowOff>158257</xdr:rowOff>
    </xdr:from>
    <xdr:to>
      <xdr:col>112</xdr:col>
      <xdr:colOff>38100</xdr:colOff>
      <xdr:row>50</xdr:row>
      <xdr:rowOff>88407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855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48</xdr:row>
      <xdr:rowOff>104934</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056111" y="833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432</xdr:rowOff>
    </xdr:from>
    <xdr:to>
      <xdr:col>107</xdr:col>
      <xdr:colOff>101600</xdr:colOff>
      <xdr:row>55</xdr:row>
      <xdr:rowOff>102032</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943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118559</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167111" y="920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44872</xdr:rowOff>
    </xdr:from>
    <xdr:to>
      <xdr:col>102</xdr:col>
      <xdr:colOff>165100</xdr:colOff>
      <xdr:row>56</xdr:row>
      <xdr:rowOff>146472</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964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162999</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10428" y="942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119349</xdr:rowOff>
    </xdr:from>
    <xdr:to>
      <xdr:col>98</xdr:col>
      <xdr:colOff>38100</xdr:colOff>
      <xdr:row>58</xdr:row>
      <xdr:rowOff>49499</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989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40626</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21428" y="998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83258</xdr:rowOff>
    </xdr:from>
    <xdr:to>
      <xdr:col>116</xdr:col>
      <xdr:colOff>62864</xdr:colOff>
      <xdr:row>79</xdr:row>
      <xdr:rowOff>56100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256208"/>
          <a:ext cx="1269" cy="134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59927</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0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56100</xdr:rowOff>
    </xdr:from>
    <xdr:to>
      <xdr:col>116</xdr:col>
      <xdr:colOff>152400</xdr:colOff>
      <xdr:row>79</xdr:row>
      <xdr:rowOff>56100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0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29935</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83258</xdr:rowOff>
    </xdr:from>
    <xdr:to>
      <xdr:col>116</xdr:col>
      <xdr:colOff>152400</xdr:colOff>
      <xdr:row>71</xdr:row>
      <xdr:rowOff>83258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25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105158</xdr:rowOff>
    </xdr:from>
    <xdr:to>
      <xdr:col>116</xdr:col>
      <xdr:colOff>63500</xdr:colOff>
      <xdr:row>78</xdr:row>
      <xdr:rowOff>126738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3478258"/>
          <a:ext cx="8382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166138</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853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143261</xdr:rowOff>
    </xdr:from>
    <xdr:to>
      <xdr:col>116</xdr:col>
      <xdr:colOff>114300</xdr:colOff>
      <xdr:row>76</xdr:row>
      <xdr:rowOff>73411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0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126738</xdr:rowOff>
    </xdr:from>
    <xdr:to>
      <xdr:col>111</xdr:col>
      <xdr:colOff>177800</xdr:colOff>
      <xdr:row>78</xdr:row>
      <xdr:rowOff>153736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3499838"/>
          <a:ext cx="889000" cy="2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110503</xdr:rowOff>
    </xdr:from>
    <xdr:to>
      <xdr:col>112</xdr:col>
      <xdr:colOff>38100</xdr:colOff>
      <xdr:row>75</xdr:row>
      <xdr:rowOff>40653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79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57180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57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84630</xdr:rowOff>
    </xdr:from>
    <xdr:to>
      <xdr:col>107</xdr:col>
      <xdr:colOff>50800</xdr:colOff>
      <xdr:row>78</xdr:row>
      <xdr:rowOff>153736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3457730"/>
          <a:ext cx="889000" cy="6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93152</xdr:rowOff>
    </xdr:from>
    <xdr:to>
      <xdr:col>107</xdr:col>
      <xdr:colOff>101600</xdr:colOff>
      <xdr:row>75</xdr:row>
      <xdr:rowOff>23302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39829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64284</xdr:rowOff>
    </xdr:from>
    <xdr:to>
      <xdr:col>102</xdr:col>
      <xdr:colOff>114300</xdr:colOff>
      <xdr:row>78</xdr:row>
      <xdr:rowOff>84630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656300" y="13437384"/>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81265</xdr:rowOff>
    </xdr:from>
    <xdr:to>
      <xdr:col>102</xdr:col>
      <xdr:colOff>165100</xdr:colOff>
      <xdr:row>75</xdr:row>
      <xdr:rowOff>11415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7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27942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4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83939</xdr:rowOff>
    </xdr:from>
    <xdr:to>
      <xdr:col>98</xdr:col>
      <xdr:colOff>38100</xdr:colOff>
      <xdr:row>75</xdr:row>
      <xdr:rowOff>14089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77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30616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5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54358</xdr:rowOff>
    </xdr:from>
    <xdr:to>
      <xdr:col>116</xdr:col>
      <xdr:colOff>114300</xdr:colOff>
      <xdr:row>78</xdr:row>
      <xdr:rowOff>155958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342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140735</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33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75938</xdr:rowOff>
    </xdr:from>
    <xdr:to>
      <xdr:col>112</xdr:col>
      <xdr:colOff>38100</xdr:colOff>
      <xdr:row>79</xdr:row>
      <xdr:rowOff>6088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344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168665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54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102936</xdr:rowOff>
    </xdr:from>
    <xdr:to>
      <xdr:col>107</xdr:col>
      <xdr:colOff>101600</xdr:colOff>
      <xdr:row>79</xdr:row>
      <xdr:rowOff>33086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47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24213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356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33830</xdr:rowOff>
    </xdr:from>
    <xdr:to>
      <xdr:col>102</xdr:col>
      <xdr:colOff>165100</xdr:colOff>
      <xdr:row>78</xdr:row>
      <xdr:rowOff>135430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34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126557</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49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13484</xdr:rowOff>
    </xdr:from>
    <xdr:to>
      <xdr:col>98</xdr:col>
      <xdr:colOff>38100</xdr:colOff>
      <xdr:row>78</xdr:row>
      <xdr:rowOff>115084</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338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106211</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47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全国平均、長野県平均を上回っているが、類似団体中では下位となっており、同規模自治体の中では比較的効率的に自治体運営ができているといえる。その一方で内訳にあたる会計年度任用職員に関する人件費は類似団体中で最も多く、運営体制の改善の余地があるといえ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年度以降は増減が激しく推移しているが、これは新型コロナ対策や物価高騰対策に伴う国の給付金事業などによるもの。今後も国の動向に左右される可能性がある。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貸付金：令和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年度に行った下水道事業への長期貸付に伴う増減が生じている。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年度も存在しているなど新規整備が少なく、更新整備に多く事業費を要していることは、道路等インフラの老朽化→維持のための改修にとどまっていることが考察できる。平準化の必要はあるが、健全財政を維持するため、必要に応じて国権補助等を活用した投資も必要といえ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12,445
12,240
72.79
8,530,527
8,246,671
256,929
4,614,514
4,253,855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140353</xdr:rowOff>
    </xdr:from>
    <xdr:to>
      <xdr:col>24</xdr:col>
      <xdr:colOff>62865</xdr:colOff>
      <xdr:row>37</xdr:row>
      <xdr:rowOff>137414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12403"/>
          <a:ext cx="1270" cy="1368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141241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137414</xdr:rowOff>
    </xdr:from>
    <xdr:to>
      <xdr:col>24</xdr:col>
      <xdr:colOff>152400</xdr:colOff>
      <xdr:row>37</xdr:row>
      <xdr:rowOff>137414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48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87030</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140353</xdr:rowOff>
    </xdr:from>
    <xdr:to>
      <xdr:col>24</xdr:col>
      <xdr:colOff>152400</xdr:colOff>
      <xdr:row>29</xdr:row>
      <xdr:rowOff>140353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12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35197</xdr:rowOff>
    </xdr:from>
    <xdr:to>
      <xdr:col>24</xdr:col>
      <xdr:colOff>63500</xdr:colOff>
      <xdr:row>38</xdr:row>
      <xdr:rowOff>30299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78847"/>
          <a:ext cx="8382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130392</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88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107515</xdr:rowOff>
    </xdr:from>
    <xdr:to>
      <xdr:col>24</xdr:col>
      <xdr:colOff>114300</xdr:colOff>
      <xdr:row>35</xdr:row>
      <xdr:rowOff>37665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3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6132</xdr:rowOff>
    </xdr:from>
    <xdr:to>
      <xdr:col>19</xdr:col>
      <xdr:colOff>177800</xdr:colOff>
      <xdr:row>38</xdr:row>
      <xdr:rowOff>30299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521232"/>
          <a:ext cx="8890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39914</xdr:rowOff>
    </xdr:from>
    <xdr:to>
      <xdr:col>20</xdr:col>
      <xdr:colOff>38100</xdr:colOff>
      <xdr:row>35</xdr:row>
      <xdr:rowOff>141514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158041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122065</xdr:rowOff>
    </xdr:from>
    <xdr:to>
      <xdr:col>15</xdr:col>
      <xdr:colOff>50800</xdr:colOff>
      <xdr:row>38</xdr:row>
      <xdr:rowOff>6132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465715"/>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73551</xdr:rowOff>
    </xdr:from>
    <xdr:to>
      <xdr:col>15</xdr:col>
      <xdr:colOff>101600</xdr:colOff>
      <xdr:row>36</xdr:row>
      <xdr:rowOff>3701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20228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4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88428</xdr:rowOff>
    </xdr:from>
    <xdr:to>
      <xdr:col>10</xdr:col>
      <xdr:colOff>114300</xdr:colOff>
      <xdr:row>37</xdr:row>
      <xdr:rowOff>122065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32078"/>
          <a:ext cx="889000" cy="3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113719</xdr:rowOff>
    </xdr:from>
    <xdr:to>
      <xdr:col>10</xdr:col>
      <xdr:colOff>165100</xdr:colOff>
      <xdr:row>36</xdr:row>
      <xdr:rowOff>43869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1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60396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8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125149</xdr:rowOff>
    </xdr:from>
    <xdr:to>
      <xdr:col>6</xdr:col>
      <xdr:colOff>38100</xdr:colOff>
      <xdr:row>36</xdr:row>
      <xdr:rowOff>55299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2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71826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0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155847</xdr:rowOff>
    </xdr:from>
    <xdr:to>
      <xdr:col>24</xdr:col>
      <xdr:colOff>114300</xdr:colOff>
      <xdr:row>37</xdr:row>
      <xdr:rowOff>85997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2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70774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4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150949</xdr:rowOff>
    </xdr:from>
    <xdr:to>
      <xdr:col>20</xdr:col>
      <xdr:colOff>38100</xdr:colOff>
      <xdr:row>38</xdr:row>
      <xdr:rowOff>81099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9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72226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8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126782</xdr:rowOff>
    </xdr:from>
    <xdr:to>
      <xdr:col>15</xdr:col>
      <xdr:colOff>101600</xdr:colOff>
      <xdr:row>38</xdr:row>
      <xdr:rowOff>56932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7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48059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6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71265</xdr:rowOff>
    </xdr:from>
    <xdr:to>
      <xdr:col>10</xdr:col>
      <xdr:colOff>165100</xdr:colOff>
      <xdr:row>38</xdr:row>
      <xdr:rowOff>1415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163992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0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37628</xdr:rowOff>
    </xdr:from>
    <xdr:to>
      <xdr:col>6</xdr:col>
      <xdr:colOff>38100</xdr:colOff>
      <xdr:row>37</xdr:row>
      <xdr:rowOff>139228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8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130355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7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126940</xdr:rowOff>
    </xdr:from>
    <xdr:to>
      <xdr:col>24</xdr:col>
      <xdr:colOff>63500</xdr:colOff>
      <xdr:row>59</xdr:row>
      <xdr:rowOff>4253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10071040"/>
          <a:ext cx="838200" cy="4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2553</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75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4253</xdr:rowOff>
    </xdr:from>
    <xdr:to>
      <xdr:col>19</xdr:col>
      <xdr:colOff>177800</xdr:colOff>
      <xdr:row>59</xdr:row>
      <xdr:rowOff>4333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119803"/>
          <a:ext cx="8890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116419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7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149237</xdr:rowOff>
    </xdr:from>
    <xdr:to>
      <xdr:col>15</xdr:col>
      <xdr:colOff>50800</xdr:colOff>
      <xdr:row>59</xdr:row>
      <xdr:rowOff>4333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093337"/>
          <a:ext cx="889000" cy="2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138611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73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87317</xdr:rowOff>
    </xdr:from>
    <xdr:to>
      <xdr:col>10</xdr:col>
      <xdr:colOff>114300</xdr:colOff>
      <xdr:row>58</xdr:row>
      <xdr:rowOff>149237</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10031417"/>
          <a:ext cx="889000" cy="6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6230</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77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94149</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69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76140</xdr:rowOff>
    </xdr:from>
    <xdr:to>
      <xdr:col>24</xdr:col>
      <xdr:colOff>114300</xdr:colOff>
      <xdr:row>59</xdr:row>
      <xdr:rowOff>6290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2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162517</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3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124903</xdr:rowOff>
    </xdr:from>
    <xdr:to>
      <xdr:col>20</xdr:col>
      <xdr:colOff>38100</xdr:colOff>
      <xdr:row>59</xdr:row>
      <xdr:rowOff>55053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6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46180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16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124983</xdr:rowOff>
    </xdr:from>
    <xdr:to>
      <xdr:col>15</xdr:col>
      <xdr:colOff>101600</xdr:colOff>
      <xdr:row>59</xdr:row>
      <xdr:rowOff>55133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6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46260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1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98437</xdr:rowOff>
    </xdr:from>
    <xdr:to>
      <xdr:col>10</xdr:col>
      <xdr:colOff>165100</xdr:colOff>
      <xdr:row>59</xdr:row>
      <xdr:rowOff>28587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4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19714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135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36517</xdr:rowOff>
    </xdr:from>
    <xdr:to>
      <xdr:col>6</xdr:col>
      <xdr:colOff>38100</xdr:colOff>
      <xdr:row>58</xdr:row>
      <xdr:rowOff>138117</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8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129244</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07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31216</xdr:rowOff>
    </xdr:from>
    <xdr:to>
      <xdr:col>24</xdr:col>
      <xdr:colOff>62865</xdr:colOff>
      <xdr:row>78</xdr:row>
      <xdr:rowOff>151039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04166"/>
          <a:ext cx="1270" cy="1319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154866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151039</xdr:rowOff>
    </xdr:from>
    <xdr:to>
      <xdr:col>24</xdr:col>
      <xdr:colOff>152400</xdr:colOff>
      <xdr:row>78</xdr:row>
      <xdr:rowOff>151039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149343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7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31216</xdr:rowOff>
    </xdr:from>
    <xdr:to>
      <xdr:col>24</xdr:col>
      <xdr:colOff>152400</xdr:colOff>
      <xdr:row>71</xdr:row>
      <xdr:rowOff>31216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0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30155</xdr:rowOff>
    </xdr:from>
    <xdr:to>
      <xdr:col>24</xdr:col>
      <xdr:colOff>63500</xdr:colOff>
      <xdr:row>77</xdr:row>
      <xdr:rowOff>127969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31805"/>
          <a:ext cx="838200" cy="9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120464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363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97587</xdr:rowOff>
    </xdr:from>
    <xdr:to>
      <xdr:col>24</xdr:col>
      <xdr:colOff>114300</xdr:colOff>
      <xdr:row>75</xdr:row>
      <xdr:rowOff>27737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8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127969</xdr:rowOff>
    </xdr:from>
    <xdr:to>
      <xdr:col>19</xdr:col>
      <xdr:colOff>177800</xdr:colOff>
      <xdr:row>78</xdr:row>
      <xdr:rowOff>29460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29619"/>
          <a:ext cx="889000" cy="7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23310</xdr:rowOff>
    </xdr:from>
    <xdr:to>
      <xdr:col>20</xdr:col>
      <xdr:colOff>38100</xdr:colOff>
      <xdr:row>75</xdr:row>
      <xdr:rowOff>124910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141437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5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139846</xdr:rowOff>
    </xdr:from>
    <xdr:to>
      <xdr:col>15</xdr:col>
      <xdr:colOff>50800</xdr:colOff>
      <xdr:row>78</xdr:row>
      <xdr:rowOff>29460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41496"/>
          <a:ext cx="889000" cy="6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121307</xdr:rowOff>
    </xdr:from>
    <xdr:to>
      <xdr:col>15</xdr:col>
      <xdr:colOff>101600</xdr:colOff>
      <xdr:row>76</xdr:row>
      <xdr:rowOff>51457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67984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5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139846</xdr:rowOff>
    </xdr:from>
    <xdr:to>
      <xdr:col>10</xdr:col>
      <xdr:colOff>114300</xdr:colOff>
      <xdr:row>79</xdr:row>
      <xdr:rowOff>73571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1496"/>
          <a:ext cx="889000" cy="27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68107</xdr:rowOff>
    </xdr:from>
    <xdr:to>
      <xdr:col>10</xdr:col>
      <xdr:colOff>165100</xdr:colOff>
      <xdr:row>75</xdr:row>
      <xdr:rowOff>169707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2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14784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147075</xdr:rowOff>
    </xdr:from>
    <xdr:to>
      <xdr:col>6</xdr:col>
      <xdr:colOff>38100</xdr:colOff>
      <xdr:row>77</xdr:row>
      <xdr:rowOff>77225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7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93751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5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150805</xdr:rowOff>
    </xdr:from>
    <xdr:to>
      <xdr:col>24</xdr:col>
      <xdr:colOff>114300</xdr:colOff>
      <xdr:row>77</xdr:row>
      <xdr:rowOff>80955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129232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5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77169</xdr:rowOff>
    </xdr:from>
    <xdr:to>
      <xdr:col>20</xdr:col>
      <xdr:colOff>38100</xdr:colOff>
      <xdr:row>78</xdr:row>
      <xdr:rowOff>7319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7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169896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7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150110</xdr:rowOff>
    </xdr:from>
    <xdr:to>
      <xdr:col>15</xdr:col>
      <xdr:colOff>101600</xdr:colOff>
      <xdr:row>78</xdr:row>
      <xdr:rowOff>80260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71387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4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89046</xdr:rowOff>
    </xdr:from>
    <xdr:to>
      <xdr:col>10</xdr:col>
      <xdr:colOff>165100</xdr:colOff>
      <xdr:row>78</xdr:row>
      <xdr:rowOff>19196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10323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8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22771</xdr:rowOff>
    </xdr:from>
    <xdr:to>
      <xdr:col>6</xdr:col>
      <xdr:colOff>38100</xdr:colOff>
      <xdr:row>79</xdr:row>
      <xdr:rowOff>124371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6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115498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6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48462</xdr:rowOff>
    </xdr:from>
    <xdr:to>
      <xdr:col>24</xdr:col>
      <xdr:colOff>63500</xdr:colOff>
      <xdr:row>98</xdr:row>
      <xdr:rowOff>58285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50562"/>
          <a:ext cx="838200" cy="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7292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66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52012</xdr:rowOff>
    </xdr:from>
    <xdr:to>
      <xdr:col>19</xdr:col>
      <xdr:colOff>177800</xdr:colOff>
      <xdr:row>98</xdr:row>
      <xdr:rowOff>58285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54112"/>
          <a:ext cx="889000" cy="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108298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52012</xdr:rowOff>
    </xdr:from>
    <xdr:to>
      <xdr:col>15</xdr:col>
      <xdr:colOff>50800</xdr:colOff>
      <xdr:row>98</xdr:row>
      <xdr:rowOff>56584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541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110104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9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56584</xdr:rowOff>
    </xdr:from>
    <xdr:to>
      <xdr:col>10</xdr:col>
      <xdr:colOff>114300</xdr:colOff>
      <xdr:row>98</xdr:row>
      <xdr:rowOff>90883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58684"/>
          <a:ext cx="889000" cy="3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116864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7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169112</xdr:rowOff>
    </xdr:from>
    <xdr:to>
      <xdr:col>24</xdr:col>
      <xdr:colOff>114300</xdr:colOff>
      <xdr:row>98</xdr:row>
      <xdr:rowOff>99262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84039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1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7485</xdr:rowOff>
    </xdr:from>
    <xdr:to>
      <xdr:col>20</xdr:col>
      <xdr:colOff>38100</xdr:colOff>
      <xdr:row>98</xdr:row>
      <xdr:rowOff>109085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0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100212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0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1212</xdr:rowOff>
    </xdr:from>
    <xdr:to>
      <xdr:col>15</xdr:col>
      <xdr:colOff>101600</xdr:colOff>
      <xdr:row>98</xdr:row>
      <xdr:rowOff>102812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0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93939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9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5784</xdr:rowOff>
    </xdr:from>
    <xdr:to>
      <xdr:col>10</xdr:col>
      <xdr:colOff>165100</xdr:colOff>
      <xdr:row>98</xdr:row>
      <xdr:rowOff>107384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0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98511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0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40083</xdr:rowOff>
    </xdr:from>
    <xdr:to>
      <xdr:col>6</xdr:col>
      <xdr:colOff>38100</xdr:colOff>
      <xdr:row>98</xdr:row>
      <xdr:rowOff>141683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132810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3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115697</xdr:rowOff>
    </xdr:from>
    <xdr:to>
      <xdr:col>55</xdr:col>
      <xdr:colOff>0</xdr:colOff>
      <xdr:row>38</xdr:row>
      <xdr:rowOff>115925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30797"/>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5021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48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115697</xdr:rowOff>
    </xdr:from>
    <xdr:to>
      <xdr:col>50</xdr:col>
      <xdr:colOff>114300</xdr:colOff>
      <xdr:row>38</xdr:row>
      <xdr:rowOff>115925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3079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100957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115925</xdr:rowOff>
    </xdr:from>
    <xdr:to>
      <xdr:col>45</xdr:col>
      <xdr:colOff>177800</xdr:colOff>
      <xdr:row>38</xdr:row>
      <xdr:rowOff>117297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3102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92041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117297</xdr:rowOff>
    </xdr:from>
    <xdr:to>
      <xdr:col>41</xdr:col>
      <xdr:colOff>50800</xdr:colOff>
      <xdr:row>38</xdr:row>
      <xdr:rowOff>118669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3239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88612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65125</xdr:rowOff>
    </xdr:from>
    <xdr:to>
      <xdr:col>55</xdr:col>
      <xdr:colOff>50800</xdr:colOff>
      <xdr:row>38</xdr:row>
      <xdr:rowOff>166725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151502</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95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64897</xdr:rowOff>
    </xdr:from>
    <xdr:to>
      <xdr:col>50</xdr:col>
      <xdr:colOff>165100</xdr:colOff>
      <xdr:row>38</xdr:row>
      <xdr:rowOff>166497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157624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7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65125</xdr:rowOff>
    </xdr:from>
    <xdr:to>
      <xdr:col>46</xdr:col>
      <xdr:colOff>38100</xdr:colOff>
      <xdr:row>38</xdr:row>
      <xdr:rowOff>166725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157852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72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66497</xdr:rowOff>
    </xdr:from>
    <xdr:to>
      <xdr:col>41</xdr:col>
      <xdr:colOff>101600</xdr:colOff>
      <xdr:row>38</xdr:row>
      <xdr:rowOff>168097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159224</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6743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67869</xdr:rowOff>
    </xdr:from>
    <xdr:to>
      <xdr:col>36</xdr:col>
      <xdr:colOff>165100</xdr:colOff>
      <xdr:row>38</xdr:row>
      <xdr:rowOff>169469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160596</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6756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106553</xdr:rowOff>
    </xdr:from>
    <xdr:to>
      <xdr:col>55</xdr:col>
      <xdr:colOff>0</xdr:colOff>
      <xdr:row>58</xdr:row>
      <xdr:rowOff>30004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79203"/>
          <a:ext cx="838200" cy="9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8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122344</xdr:rowOff>
    </xdr:from>
    <xdr:to>
      <xdr:col>50</xdr:col>
      <xdr:colOff>114300</xdr:colOff>
      <xdr:row>58</xdr:row>
      <xdr:rowOff>30004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94994"/>
          <a:ext cx="889000" cy="7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64157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122344</xdr:rowOff>
    </xdr:from>
    <xdr:to>
      <xdr:col>45</xdr:col>
      <xdr:colOff>177800</xdr:colOff>
      <xdr:row>57</xdr:row>
      <xdr:rowOff>123058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94994"/>
          <a:ext cx="889000" cy="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33328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123058</xdr:rowOff>
    </xdr:from>
    <xdr:to>
      <xdr:col>41</xdr:col>
      <xdr:colOff>50800</xdr:colOff>
      <xdr:row>57</xdr:row>
      <xdr:rowOff>128178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95708"/>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47506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49773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55753</xdr:rowOff>
    </xdr:from>
    <xdr:to>
      <xdr:col>55</xdr:col>
      <xdr:colOff>50800</xdr:colOff>
      <xdr:row>57</xdr:row>
      <xdr:rowOff>157353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2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142130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4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150654</xdr:rowOff>
    </xdr:from>
    <xdr:to>
      <xdr:col>50</xdr:col>
      <xdr:colOff>165100</xdr:colOff>
      <xdr:row>58</xdr:row>
      <xdr:rowOff>80804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71931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1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71544</xdr:rowOff>
    </xdr:from>
    <xdr:to>
      <xdr:col>46</xdr:col>
      <xdr:colOff>38100</xdr:colOff>
      <xdr:row>58</xdr:row>
      <xdr:rowOff>1694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4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164271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3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72258</xdr:rowOff>
    </xdr:from>
    <xdr:to>
      <xdr:col>41</xdr:col>
      <xdr:colOff>101600</xdr:colOff>
      <xdr:row>58</xdr:row>
      <xdr:rowOff>2408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4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164985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3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77378</xdr:rowOff>
    </xdr:from>
    <xdr:to>
      <xdr:col>36</xdr:col>
      <xdr:colOff>165100</xdr:colOff>
      <xdr:row>58</xdr:row>
      <xdr:rowOff>7528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5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170105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4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116968</xdr:rowOff>
    </xdr:from>
    <xdr:to>
      <xdr:col>55</xdr:col>
      <xdr:colOff>0</xdr:colOff>
      <xdr:row>78</xdr:row>
      <xdr:rowOff>120002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90068"/>
          <a:ext cx="838200" cy="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116968</xdr:rowOff>
    </xdr:from>
    <xdr:to>
      <xdr:col>50</xdr:col>
      <xdr:colOff>114300</xdr:colOff>
      <xdr:row>78</xdr:row>
      <xdr:rowOff>133166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90068"/>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133166</xdr:rowOff>
    </xdr:from>
    <xdr:to>
      <xdr:col>45</xdr:col>
      <xdr:colOff>177800</xdr:colOff>
      <xdr:row>78</xdr:row>
      <xdr:rowOff>136409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06266"/>
          <a:ext cx="889000" cy="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111638</xdr:rowOff>
    </xdr:from>
    <xdr:to>
      <xdr:col>41</xdr:col>
      <xdr:colOff>50800</xdr:colOff>
      <xdr:row>78</xdr:row>
      <xdr:rowOff>136409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84738"/>
          <a:ext cx="889000" cy="2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9563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160442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3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69202</xdr:rowOff>
    </xdr:from>
    <xdr:to>
      <xdr:col>55</xdr:col>
      <xdr:colOff>50800</xdr:colOff>
      <xdr:row>78</xdr:row>
      <xdr:rowOff>170802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4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47629</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2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66168</xdr:rowOff>
    </xdr:from>
    <xdr:to>
      <xdr:col>50</xdr:col>
      <xdr:colOff>165100</xdr:colOff>
      <xdr:row>78</xdr:row>
      <xdr:rowOff>167768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3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158895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82366</xdr:rowOff>
    </xdr:from>
    <xdr:to>
      <xdr:col>46</xdr:col>
      <xdr:colOff>38100</xdr:colOff>
      <xdr:row>79</xdr:row>
      <xdr:rowOff>12516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3643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4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85609</xdr:rowOff>
    </xdr:from>
    <xdr:to>
      <xdr:col>41</xdr:col>
      <xdr:colOff>101600</xdr:colOff>
      <xdr:row>79</xdr:row>
      <xdr:rowOff>15759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5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6886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5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60838</xdr:rowOff>
    </xdr:from>
    <xdr:to>
      <xdr:col>36</xdr:col>
      <xdr:colOff>165100</xdr:colOff>
      <xdr:row>78</xdr:row>
      <xdr:rowOff>162438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3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7515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2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2071</xdr:rowOff>
    </xdr:from>
    <xdr:to>
      <xdr:col>55</xdr:col>
      <xdr:colOff>0</xdr:colOff>
      <xdr:row>95</xdr:row>
      <xdr:rowOff>147571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118371"/>
          <a:ext cx="838200" cy="31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62628</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78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2071</xdr:rowOff>
    </xdr:from>
    <xdr:to>
      <xdr:col>50</xdr:col>
      <xdr:colOff>114300</xdr:colOff>
      <xdr:row>95</xdr:row>
      <xdr:rowOff>57241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118371"/>
          <a:ext cx="889000" cy="22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57900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51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57241</xdr:rowOff>
    </xdr:from>
    <xdr:to>
      <xdr:col>45</xdr:col>
      <xdr:colOff>177800</xdr:colOff>
      <xdr:row>96</xdr:row>
      <xdr:rowOff>153558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344991"/>
          <a:ext cx="889000" cy="26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71138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5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153558</xdr:rowOff>
    </xdr:from>
    <xdr:to>
      <xdr:col>41</xdr:col>
      <xdr:colOff>50800</xdr:colOff>
      <xdr:row>97</xdr:row>
      <xdr:rowOff>139243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12758"/>
          <a:ext cx="889000" cy="15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114096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115588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96771</xdr:rowOff>
    </xdr:from>
    <xdr:to>
      <xdr:col>55</xdr:col>
      <xdr:colOff>50800</xdr:colOff>
      <xdr:row>96</xdr:row>
      <xdr:rowOff>26921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8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75198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6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122721</xdr:rowOff>
    </xdr:from>
    <xdr:to>
      <xdr:col>50</xdr:col>
      <xdr:colOff>165100</xdr:colOff>
      <xdr:row>94</xdr:row>
      <xdr:rowOff>52871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6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69398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584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6441</xdr:rowOff>
    </xdr:from>
    <xdr:to>
      <xdr:col>46</xdr:col>
      <xdr:colOff>38100</xdr:colOff>
      <xdr:row>95</xdr:row>
      <xdr:rowOff>108041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124568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6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102758</xdr:rowOff>
    </xdr:from>
    <xdr:to>
      <xdr:col>41</xdr:col>
      <xdr:colOff>101600</xdr:colOff>
      <xdr:row>97</xdr:row>
      <xdr:rowOff>32908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6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24035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5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88443</xdr:rowOff>
    </xdr:from>
    <xdr:to>
      <xdr:col>36</xdr:col>
      <xdr:colOff>165100</xdr:colOff>
      <xdr:row>98</xdr:row>
      <xdr:rowOff>18593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9720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125184</xdr:rowOff>
    </xdr:from>
    <xdr:to>
      <xdr:col>85</xdr:col>
      <xdr:colOff>127000</xdr:colOff>
      <xdr:row>38</xdr:row>
      <xdr:rowOff>139997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640284"/>
          <a:ext cx="8382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43517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4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139997</xdr:rowOff>
    </xdr:from>
    <xdr:to>
      <xdr:col>81</xdr:col>
      <xdr:colOff>50800</xdr:colOff>
      <xdr:row>38</xdr:row>
      <xdr:rowOff>152044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655097"/>
          <a:ext cx="8890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18752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1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27663</xdr:rowOff>
    </xdr:from>
    <xdr:to>
      <xdr:col>76</xdr:col>
      <xdr:colOff>114300</xdr:colOff>
      <xdr:row>38</xdr:row>
      <xdr:rowOff>152044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542763"/>
          <a:ext cx="889000" cy="12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73959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7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27663</xdr:rowOff>
    </xdr:from>
    <xdr:to>
      <xdr:col>71</xdr:col>
      <xdr:colOff>177800</xdr:colOff>
      <xdr:row>38</xdr:row>
      <xdr:rowOff>66297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542763"/>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48104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74384</xdr:rowOff>
    </xdr:from>
    <xdr:to>
      <xdr:col>85</xdr:col>
      <xdr:colOff>177800</xdr:colOff>
      <xdr:row>39</xdr:row>
      <xdr:rowOff>4534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160761</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0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89197</xdr:rowOff>
    </xdr:from>
    <xdr:to>
      <xdr:col>81</xdr:col>
      <xdr:colOff>101600</xdr:colOff>
      <xdr:row>39</xdr:row>
      <xdr:rowOff>19347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60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10474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9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101244</xdr:rowOff>
    </xdr:from>
    <xdr:to>
      <xdr:col>76</xdr:col>
      <xdr:colOff>165100</xdr:colOff>
      <xdr:row>39</xdr:row>
      <xdr:rowOff>31394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61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22521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70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148313</xdr:rowOff>
    </xdr:from>
    <xdr:to>
      <xdr:col>72</xdr:col>
      <xdr:colOff>38100</xdr:colOff>
      <xdr:row>38</xdr:row>
      <xdr:rowOff>78463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9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69590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8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15497</xdr:rowOff>
    </xdr:from>
    <xdr:to>
      <xdr:col>67</xdr:col>
      <xdr:colOff>101600</xdr:colOff>
      <xdr:row>38</xdr:row>
      <xdr:rowOff>117097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3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108224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2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54999</xdr:rowOff>
    </xdr:from>
    <xdr:to>
      <xdr:col>85</xdr:col>
      <xdr:colOff>127000</xdr:colOff>
      <xdr:row>57</xdr:row>
      <xdr:rowOff>56869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27649"/>
          <a:ext cx="838200" cy="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118562</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376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54999</xdr:rowOff>
    </xdr:from>
    <xdr:to>
      <xdr:col>81</xdr:col>
      <xdr:colOff>50800</xdr:colOff>
      <xdr:row>57</xdr:row>
      <xdr:rowOff>73946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27649"/>
          <a:ext cx="889000" cy="1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124790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38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66210</xdr:rowOff>
    </xdr:from>
    <xdr:to>
      <xdr:col>76</xdr:col>
      <xdr:colOff>114300</xdr:colOff>
      <xdr:row>57</xdr:row>
      <xdr:rowOff>73946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38860"/>
          <a:ext cx="8890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9297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66210</xdr:rowOff>
    </xdr:from>
    <xdr:to>
      <xdr:col>71</xdr:col>
      <xdr:colOff>177800</xdr:colOff>
      <xdr:row>57</xdr:row>
      <xdr:rowOff>125152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38860"/>
          <a:ext cx="889000" cy="5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22775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18428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6069</xdr:rowOff>
    </xdr:from>
    <xdr:to>
      <xdr:col>85</xdr:col>
      <xdr:colOff>177800</xdr:colOff>
      <xdr:row>57</xdr:row>
      <xdr:rowOff>107669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7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92446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9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4199</xdr:rowOff>
    </xdr:from>
    <xdr:to>
      <xdr:col>81</xdr:col>
      <xdr:colOff>101600</xdr:colOff>
      <xdr:row>57</xdr:row>
      <xdr:rowOff>105799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7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96926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86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23146</xdr:rowOff>
    </xdr:from>
    <xdr:to>
      <xdr:col>76</xdr:col>
      <xdr:colOff>165100</xdr:colOff>
      <xdr:row>57</xdr:row>
      <xdr:rowOff>124746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9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115873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8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15410</xdr:rowOff>
    </xdr:from>
    <xdr:to>
      <xdr:col>72</xdr:col>
      <xdr:colOff>38100</xdr:colOff>
      <xdr:row>57</xdr:row>
      <xdr:rowOff>117010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8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108137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8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74352</xdr:rowOff>
    </xdr:from>
    <xdr:to>
      <xdr:col>67</xdr:col>
      <xdr:colOff>101600</xdr:colOff>
      <xdr:row>58</xdr:row>
      <xdr:rowOff>4502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4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167079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3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64926</xdr:rowOff>
    </xdr:from>
    <xdr:to>
      <xdr:col>85</xdr:col>
      <xdr:colOff>127000</xdr:colOff>
      <xdr:row>79</xdr:row>
      <xdr:rowOff>69782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09476"/>
          <a:ext cx="838200" cy="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133593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35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69782</xdr:rowOff>
    </xdr:from>
    <xdr:to>
      <xdr:col>81</xdr:col>
      <xdr:colOff>50800</xdr:colOff>
      <xdr:row>79</xdr:row>
      <xdr:rowOff>89060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14332"/>
          <a:ext cx="8890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39767</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24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45996</xdr:rowOff>
    </xdr:from>
    <xdr:to>
      <xdr:col>76</xdr:col>
      <xdr:colOff>114300</xdr:colOff>
      <xdr:row>79</xdr:row>
      <xdr:rowOff>89060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90546"/>
          <a:ext cx="889000" cy="4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36665</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33063</xdr:rowOff>
    </xdr:from>
    <xdr:to>
      <xdr:col>71</xdr:col>
      <xdr:colOff>177800</xdr:colOff>
      <xdr:row>79</xdr:row>
      <xdr:rowOff>45996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77613"/>
          <a:ext cx="889000" cy="1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23668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14927</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14126</xdr:rowOff>
    </xdr:from>
    <xdr:to>
      <xdr:col>85</xdr:col>
      <xdr:colOff>177800</xdr:colOff>
      <xdr:row>79</xdr:row>
      <xdr:rowOff>115726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5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100503</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7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18982</xdr:rowOff>
    </xdr:from>
    <xdr:to>
      <xdr:col>81</xdr:col>
      <xdr:colOff>101600</xdr:colOff>
      <xdr:row>79</xdr:row>
      <xdr:rowOff>120582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6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111709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5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38260</xdr:rowOff>
    </xdr:from>
    <xdr:to>
      <xdr:col>76</xdr:col>
      <xdr:colOff>165100</xdr:colOff>
      <xdr:row>79</xdr:row>
      <xdr:rowOff>139860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130987</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75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166646</xdr:rowOff>
    </xdr:from>
    <xdr:to>
      <xdr:col>72</xdr:col>
      <xdr:colOff>38100</xdr:colOff>
      <xdr:row>79</xdr:row>
      <xdr:rowOff>96796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3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87923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63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153713</xdr:rowOff>
    </xdr:from>
    <xdr:to>
      <xdr:col>67</xdr:col>
      <xdr:colOff>101600</xdr:colOff>
      <xdr:row>79</xdr:row>
      <xdr:rowOff>83863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2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74990</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1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116709</xdr:rowOff>
    </xdr:from>
    <xdr:to>
      <xdr:col>85</xdr:col>
      <xdr:colOff>127000</xdr:colOff>
      <xdr:row>98</xdr:row>
      <xdr:rowOff>148180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918809"/>
          <a:ext cx="8382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164659</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280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116709</xdr:rowOff>
    </xdr:from>
    <xdr:to>
      <xdr:col>81</xdr:col>
      <xdr:colOff>50800</xdr:colOff>
      <xdr:row>99</xdr:row>
      <xdr:rowOff>22744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918809"/>
          <a:ext cx="889000" cy="7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87633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20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22744</xdr:rowOff>
    </xdr:from>
    <xdr:to>
      <xdr:col>76</xdr:col>
      <xdr:colOff>114300</xdr:colOff>
      <xdr:row>99</xdr:row>
      <xdr:rowOff>44363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996294"/>
          <a:ext cx="8890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91487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44363</xdr:rowOff>
    </xdr:from>
    <xdr:to>
      <xdr:col>71</xdr:col>
      <xdr:colOff>177800</xdr:colOff>
      <xdr:row>99</xdr:row>
      <xdr:rowOff>62215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7017913"/>
          <a:ext cx="889000" cy="1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102350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130218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97380</xdr:rowOff>
    </xdr:from>
    <xdr:to>
      <xdr:col>85</xdr:col>
      <xdr:colOff>177800</xdr:colOff>
      <xdr:row>99</xdr:row>
      <xdr:rowOff>27530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8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75807</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87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65909</xdr:rowOff>
    </xdr:from>
    <xdr:to>
      <xdr:col>81</xdr:col>
      <xdr:colOff>101600</xdr:colOff>
      <xdr:row>98</xdr:row>
      <xdr:rowOff>167509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86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158636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96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143394</xdr:rowOff>
    </xdr:from>
    <xdr:to>
      <xdr:col>76</xdr:col>
      <xdr:colOff>165100</xdr:colOff>
      <xdr:row>99</xdr:row>
      <xdr:rowOff>73544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9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64671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703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165013</xdr:rowOff>
    </xdr:from>
    <xdr:to>
      <xdr:col>72</xdr:col>
      <xdr:colOff>38100</xdr:colOff>
      <xdr:row>99</xdr:row>
      <xdr:rowOff>95163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96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86290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705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11415</xdr:rowOff>
    </xdr:from>
    <xdr:to>
      <xdr:col>67</xdr:col>
      <xdr:colOff>101600</xdr:colOff>
      <xdr:row>99</xdr:row>
      <xdr:rowOff>113015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98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104142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707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農林水産業費：リニア関連事業について進捗によってその年度に必要な経費に差が生じるため、近年は増減が大きくなっているが、今後も関連事業は続くため、当面は増加傾向となると見込んで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全国平均、長野県平均も下回り、類似団体中最下位となっていて、この傾向は続いている。松川町が進める「子育て支援」「移住定住促進」の政策を進めるため拡充（改善）する余地があるといえ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類似団体の中に観光産業を得意とする自治体が存在していることから、上位とは大きく差をつけられているが、多く投資している傾向となっている。「観光地域づくり推進事業」に投資をしていること「清流苑事業」への繰出金を支出していることなどが原因。</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年度に行った下水道事業会計への貸付金と、令和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年度における下水道事業会計からの貸付金戻入の影響により直近</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年間での増減が大きくなっているが、財政調整基金は増加傾向にあり、今後も増加させる方針としている。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物価・人件費の上昇に伴い、予算編成も予算執行もこれまで以上に厳しく、実質収支は縮小傾向となっている。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予算に対して多額の不足額が出て結果的に住民サービスが低下することの無いよう取り組む。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一般会計及び各特別会計・企業会計において、赤字は生じておらず、適正な財政運営、企業経営が行えていると言える。引き続き、各会計で健全な経営を行うよう努める。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8530527</v>
      </c>
      <c r="BO4" s="358"/>
      <c r="BP4" s="358"/>
      <c r="BQ4" s="358"/>
      <c r="BR4" s="358"/>
      <c r="BS4" s="358"/>
      <c r="BT4" s="358"/>
      <c r="BU4" s="359"/>
      <c r="BV4" s="357">
        <v>8215597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5.6</v>
      </c>
      <c r="CU4" s="364"/>
      <c r="CV4" s="364"/>
      <c r="CW4" s="364"/>
      <c r="CX4" s="364"/>
      <c r="CY4" s="364"/>
      <c r="CZ4" s="364"/>
      <c r="DA4" s="365"/>
      <c r="DB4" s="363">
        <v>7</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8246671</v>
      </c>
      <c r="BO5" s="395"/>
      <c r="BP5" s="395"/>
      <c r="BQ5" s="395"/>
      <c r="BR5" s="395"/>
      <c r="BS5" s="395"/>
      <c r="BT5" s="395"/>
      <c r="BU5" s="396"/>
      <c r="BV5" s="394">
        <v>7792425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80.8</v>
      </c>
      <c r="CU5" s="392"/>
      <c r="CV5" s="392"/>
      <c r="CW5" s="392"/>
      <c r="CX5" s="392"/>
      <c r="CY5" s="392"/>
      <c r="CZ5" s="392"/>
      <c r="DA5" s="393"/>
      <c r="DB5" s="391">
        <v>85.7</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283856</v>
      </c>
      <c r="BO6" s="395"/>
      <c r="BP6" s="395"/>
      <c r="BQ6" s="395"/>
      <c r="BR6" s="395"/>
      <c r="BS6" s="395"/>
      <c r="BT6" s="395"/>
      <c r="BU6" s="396"/>
      <c r="BV6" s="394">
        <v>423172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81</v>
      </c>
      <c r="CU6" s="432"/>
      <c r="CV6" s="432"/>
      <c r="CW6" s="432"/>
      <c r="CX6" s="432"/>
      <c r="CY6" s="432"/>
      <c r="CZ6" s="432"/>
      <c r="DA6" s="433"/>
      <c r="DB6" s="431">
        <v>86.2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26927</v>
      </c>
      <c r="BO7" s="395"/>
      <c r="BP7" s="395"/>
      <c r="BQ7" s="395"/>
      <c r="BR7" s="395"/>
      <c r="BS7" s="395"/>
      <c r="BT7" s="395"/>
      <c r="BU7" s="396"/>
      <c r="BV7" s="394">
        <v>105774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4614514</v>
      </c>
      <c r="CU7" s="395"/>
      <c r="CV7" s="395"/>
      <c r="CW7" s="395"/>
      <c r="CX7" s="395"/>
      <c r="CY7" s="395"/>
      <c r="CZ7" s="395"/>
      <c r="DA7" s="396"/>
      <c r="DB7" s="394">
        <v>4503390</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256929</v>
      </c>
      <c r="BO8" s="395"/>
      <c r="BP8" s="395"/>
      <c r="BQ8" s="395"/>
      <c r="BR8" s="395"/>
      <c r="BS8" s="395"/>
      <c r="BT8" s="395"/>
      <c r="BU8" s="396"/>
      <c r="BV8" s="394">
        <v>317398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0.39</v>
      </c>
      <c r="CU8" s="435"/>
      <c r="CV8" s="435"/>
      <c r="CW8" s="435"/>
      <c r="CX8" s="435"/>
      <c r="CY8" s="435"/>
      <c r="CZ8" s="435"/>
      <c r="DA8" s="436"/>
      <c r="DB8" s="434">
        <v>0.38</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12530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-60469</v>
      </c>
      <c r="BO9" s="395"/>
      <c r="BP9" s="395"/>
      <c r="BQ9" s="395"/>
      <c r="BR9" s="395"/>
      <c r="BS9" s="395"/>
      <c r="BT9" s="395"/>
      <c r="BU9" s="396"/>
      <c r="BV9" s="394">
        <v>-158627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8.9</v>
      </c>
      <c r="CU9" s="392"/>
      <c r="CV9" s="392"/>
      <c r="CW9" s="392"/>
      <c r="CX9" s="392"/>
      <c r="CY9" s="392"/>
      <c r="CZ9" s="392"/>
      <c r="DA9" s="393"/>
      <c r="DB9" s="391">
        <v>9.1999999999999993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13167</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462161</v>
      </c>
      <c r="BO10" s="395"/>
      <c r="BP10" s="395"/>
      <c r="BQ10" s="395"/>
      <c r="BR10" s="395"/>
      <c r="BS10" s="395"/>
      <c r="BT10" s="395"/>
      <c r="BU10" s="396"/>
      <c r="BV10" s="394">
        <v>40156</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1500</v>
      </c>
      <c r="BO11" s="395"/>
      <c r="BP11" s="395"/>
      <c r="BQ11" s="395"/>
      <c r="BR11" s="395"/>
      <c r="BS11" s="395"/>
      <c r="BT11" s="395"/>
      <c r="BU11" s="396"/>
      <c r="BV11" s="394">
        <v>71740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12445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110</v>
      </c>
      <c r="AV12" s="427"/>
      <c r="AW12" s="427"/>
      <c r="AX12" s="427"/>
      <c r="AY12" s="428" t="s">
        <v>128</v>
      </c>
      <c r="AZ12" s="429"/>
      <c r="BA12" s="429"/>
      <c r="BB12" s="429"/>
      <c r="BC12" s="429"/>
      <c r="BD12" s="429"/>
      <c r="BE12" s="429"/>
      <c r="BF12" s="429"/>
      <c r="BG12" s="429"/>
      <c r="BH12" s="429"/>
      <c r="BI12" s="429"/>
      <c r="BJ12" s="429"/>
      <c r="BK12" s="429"/>
      <c r="BL12" s="429"/>
      <c r="BM12" s="430"/>
      <c r="BN12" s="394">
        <v>42751</v>
      </c>
      <c r="BO12" s="395"/>
      <c r="BP12" s="395"/>
      <c r="BQ12" s="395"/>
      <c r="BR12" s="395"/>
      <c r="BS12" s="395"/>
      <c r="BT12" s="395"/>
      <c r="BU12" s="396"/>
      <c r="BV12" s="394">
        <v>305800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12240</v>
      </c>
      <c r="S13" s="479"/>
      <c r="T13" s="479"/>
      <c r="U13" s="479"/>
      <c r="V13" s="480"/>
      <c r="W13" s="410" t="s">
        <v>131</v>
      </c>
      <c r="X13" s="411"/>
      <c r="Y13" s="411"/>
      <c r="Z13" s="411"/>
      <c r="AA13" s="411"/>
      <c r="AB13" s="401"/>
      <c r="AC13" s="445">
        <v>1537</v>
      </c>
      <c r="AD13" s="446"/>
      <c r="AE13" s="446"/>
      <c r="AF13" s="446"/>
      <c r="AG13" s="488"/>
      <c r="AH13" s="445">
        <v>1696</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360441</v>
      </c>
      <c r="BO13" s="395"/>
      <c r="BP13" s="395"/>
      <c r="BQ13" s="395"/>
      <c r="BR13" s="395"/>
      <c r="BS13" s="395"/>
      <c r="BT13" s="395"/>
      <c r="BU13" s="396"/>
      <c r="BV13" s="394">
        <v>-352531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7.1</v>
      </c>
      <c r="CU13" s="392"/>
      <c r="CV13" s="392"/>
      <c r="CW13" s="392"/>
      <c r="CX13" s="392"/>
      <c r="CY13" s="392"/>
      <c r="CZ13" s="392"/>
      <c r="DA13" s="393"/>
      <c r="DB13" s="391">
        <v>5.9</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12659</v>
      </c>
      <c r="S14" s="479"/>
      <c r="T14" s="479"/>
      <c r="U14" s="479"/>
      <c r="V14" s="480"/>
      <c r="W14" s="384"/>
      <c r="X14" s="385"/>
      <c r="Y14" s="385"/>
      <c r="Z14" s="385"/>
      <c r="AA14" s="385"/>
      <c r="AB14" s="374"/>
      <c r="AC14" s="481">
        <v>21.2</v>
      </c>
      <c r="AD14" s="482"/>
      <c r="AE14" s="482"/>
      <c r="AF14" s="482"/>
      <c r="AG14" s="483"/>
      <c r="AH14" s="481">
        <v>22.8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12468</v>
      </c>
      <c r="S15" s="479"/>
      <c r="T15" s="479"/>
      <c r="U15" s="479"/>
      <c r="V15" s="480"/>
      <c r="W15" s="410" t="s">
        <v>137</v>
      </c>
      <c r="X15" s="411"/>
      <c r="Y15" s="411"/>
      <c r="Z15" s="411"/>
      <c r="AA15" s="411"/>
      <c r="AB15" s="401"/>
      <c r="AC15" s="445">
        <v>2239</v>
      </c>
      <c r="AD15" s="446"/>
      <c r="AE15" s="446"/>
      <c r="AF15" s="446"/>
      <c r="AG15" s="488"/>
      <c r="AH15" s="445">
        <v>2312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1636483</v>
      </c>
      <c r="BO15" s="358"/>
      <c r="BP15" s="358"/>
      <c r="BQ15" s="358"/>
      <c r="BR15" s="358"/>
      <c r="BS15" s="358"/>
      <c r="BT15" s="358"/>
      <c r="BU15" s="359"/>
      <c r="BV15" s="357">
        <v>1626321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30.9</v>
      </c>
      <c r="AD16" s="482"/>
      <c r="AE16" s="482"/>
      <c r="AF16" s="482"/>
      <c r="AG16" s="483"/>
      <c r="AH16" s="481">
        <v>31.1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4188777</v>
      </c>
      <c r="BO16" s="395"/>
      <c r="BP16" s="395"/>
      <c r="BQ16" s="395"/>
      <c r="BR16" s="395"/>
      <c r="BS16" s="395"/>
      <c r="BT16" s="395"/>
      <c r="BU16" s="396"/>
      <c r="BV16" s="394">
        <v>4067464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3480</v>
      </c>
      <c r="AD17" s="446"/>
      <c r="AE17" s="446"/>
      <c r="AF17" s="446"/>
      <c r="AG17" s="488"/>
      <c r="AH17" s="445">
        <v>3420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2050038</v>
      </c>
      <c r="BO17" s="395"/>
      <c r="BP17" s="395"/>
      <c r="BQ17" s="395"/>
      <c r="BR17" s="395"/>
      <c r="BS17" s="395"/>
      <c r="BT17" s="395"/>
      <c r="BU17" s="396"/>
      <c r="BV17" s="394">
        <v>2036698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9" t="s">
        <v>147</v>
      </c>
      <c r="C18" s="437"/>
      <c r="D18" s="437"/>
      <c r="E18" s="520"/>
      <c r="F18" s="520"/>
      <c r="G18" s="520"/>
      <c r="H18" s="520"/>
      <c r="I18" s="520"/>
      <c r="J18" s="520"/>
      <c r="K18" s="520"/>
      <c r="L18" s="521">
        <v>72.790000000000006</v>
      </c>
      <c r="M18" s="521"/>
      <c r="N18" s="521"/>
      <c r="O18" s="521"/>
      <c r="P18" s="521"/>
      <c r="Q18" s="521"/>
      <c r="R18" s="522"/>
      <c r="S18" s="522"/>
      <c r="T18" s="522"/>
      <c r="U18" s="522"/>
      <c r="V18" s="523"/>
      <c r="W18" s="412"/>
      <c r="X18" s="413"/>
      <c r="Y18" s="413"/>
      <c r="Z18" s="413"/>
      <c r="AA18" s="413"/>
      <c r="AB18" s="404"/>
      <c r="AC18" s="524">
        <v>48</v>
      </c>
      <c r="AD18" s="525"/>
      <c r="AE18" s="525"/>
      <c r="AF18" s="525"/>
      <c r="AG18" s="526"/>
      <c r="AH18" s="524">
        <v>46</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3759899</v>
      </c>
      <c r="BO18" s="395"/>
      <c r="BP18" s="395"/>
      <c r="BQ18" s="395"/>
      <c r="BR18" s="395"/>
      <c r="BS18" s="395"/>
      <c r="BT18" s="395"/>
      <c r="BU18" s="396"/>
      <c r="BV18" s="394">
        <v>3870437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9" t="s">
        <v>149</v>
      </c>
      <c r="C19" s="437"/>
      <c r="D19" s="437"/>
      <c r="E19" s="520"/>
      <c r="F19" s="520"/>
      <c r="G19" s="520"/>
      <c r="H19" s="520"/>
      <c r="I19" s="520"/>
      <c r="J19" s="520"/>
      <c r="K19" s="520"/>
      <c r="L19" s="528">
        <v>172</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5698105</v>
      </c>
      <c r="BO19" s="395"/>
      <c r="BP19" s="395"/>
      <c r="BQ19" s="395"/>
      <c r="BR19" s="395"/>
      <c r="BS19" s="395"/>
      <c r="BT19" s="395"/>
      <c r="BU19" s="396"/>
      <c r="BV19" s="394">
        <v>6013141</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9" t="s">
        <v>151</v>
      </c>
      <c r="C20" s="437"/>
      <c r="D20" s="437"/>
      <c r="E20" s="520"/>
      <c r="F20" s="520"/>
      <c r="G20" s="520"/>
      <c r="H20" s="520"/>
      <c r="I20" s="520"/>
      <c r="J20" s="520"/>
      <c r="K20" s="520"/>
      <c r="L20" s="528">
        <v>4428</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4253855</v>
      </c>
      <c r="BO22" s="358"/>
      <c r="BP22" s="358"/>
      <c r="BQ22" s="358"/>
      <c r="BR22" s="358"/>
      <c r="BS22" s="358"/>
      <c r="BT22" s="358"/>
      <c r="BU22" s="359"/>
      <c r="BV22" s="357">
        <v>4288035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691281</v>
      </c>
      <c r="BO23" s="395"/>
      <c r="BP23" s="395"/>
      <c r="BQ23" s="395"/>
      <c r="BR23" s="395"/>
      <c r="BS23" s="395"/>
      <c r="BT23" s="395"/>
      <c r="BU23" s="396"/>
      <c r="BV23" s="394">
        <v>670933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6840</v>
      </c>
      <c r="R24" s="446"/>
      <c r="S24" s="446"/>
      <c r="T24" s="446"/>
      <c r="U24" s="446"/>
      <c r="V24" s="488"/>
      <c r="W24" s="540"/>
      <c r="X24" s="541"/>
      <c r="Y24" s="542"/>
      <c r="Z24" s="444" t="s">
        <v>162</v>
      </c>
      <c r="AA24" s="424"/>
      <c r="AB24" s="424"/>
      <c r="AC24" s="424"/>
      <c r="AD24" s="424"/>
      <c r="AE24" s="424"/>
      <c r="AF24" s="424"/>
      <c r="AG24" s="425"/>
      <c r="AH24" s="445">
        <v>129</v>
      </c>
      <c r="AI24" s="446"/>
      <c r="AJ24" s="446"/>
      <c r="AK24" s="446"/>
      <c r="AL24" s="488"/>
      <c r="AM24" s="445">
        <v>361458</v>
      </c>
      <c r="AN24" s="446"/>
      <c r="AO24" s="446"/>
      <c r="AP24" s="446"/>
      <c r="AQ24" s="446"/>
      <c r="AR24" s="488"/>
      <c r="AS24" s="445">
        <v>2802</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2561760</v>
      </c>
      <c r="BO24" s="395"/>
      <c r="BP24" s="395"/>
      <c r="BQ24" s="395"/>
      <c r="BR24" s="395"/>
      <c r="BS24" s="395"/>
      <c r="BT24" s="395"/>
      <c r="BU24" s="396"/>
      <c r="BV24" s="394">
        <v>2429023</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5770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299337</v>
      </c>
      <c r="BO25" s="358"/>
      <c r="BP25" s="358"/>
      <c r="BQ25" s="358"/>
      <c r="BR25" s="358"/>
      <c r="BS25" s="358"/>
      <c r="BT25" s="358"/>
      <c r="BU25" s="359"/>
      <c r="BV25" s="357">
        <v>167840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5080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2698</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6">
        <v>84321</v>
      </c>
      <c r="BO27" s="517"/>
      <c r="BP27" s="517"/>
      <c r="BQ27" s="517"/>
      <c r="BR27" s="517"/>
      <c r="BS27" s="517"/>
      <c r="BT27" s="517"/>
      <c r="BU27" s="518"/>
      <c r="BV27" s="516">
        <v>84307</v>
      </c>
      <c r="BW27" s="517"/>
      <c r="BX27" s="517"/>
      <c r="BY27" s="517"/>
      <c r="BZ27" s="517"/>
      <c r="CA27" s="517"/>
      <c r="CB27" s="517"/>
      <c r="CC27" s="518"/>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2090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1051599</v>
      </c>
      <c r="BO28" s="358"/>
      <c r="BP28" s="358"/>
      <c r="BQ28" s="358"/>
      <c r="BR28" s="358"/>
      <c r="BS28" s="358"/>
      <c r="BT28" s="358"/>
      <c r="BU28" s="359"/>
      <c r="BV28" s="357">
        <v>632189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12</v>
      </c>
      <c r="M29" s="446"/>
      <c r="N29" s="446"/>
      <c r="O29" s="446"/>
      <c r="P29" s="488"/>
      <c r="Q29" s="445">
        <v>1900</v>
      </c>
      <c r="R29" s="446"/>
      <c r="S29" s="446"/>
      <c r="T29" s="446"/>
      <c r="U29" s="446"/>
      <c r="V29" s="488"/>
      <c r="W29" s="543"/>
      <c r="X29" s="544"/>
      <c r="Y29" s="545"/>
      <c r="Z29" s="444" t="s">
        <v>177</v>
      </c>
      <c r="AA29" s="424"/>
      <c r="AB29" s="424"/>
      <c r="AC29" s="424"/>
      <c r="AD29" s="424"/>
      <c r="AE29" s="424"/>
      <c r="AF29" s="424"/>
      <c r="AG29" s="425"/>
      <c r="AH29" s="445">
        <v>129</v>
      </c>
      <c r="AI29" s="446"/>
      <c r="AJ29" s="446"/>
      <c r="AK29" s="446"/>
      <c r="AL29" s="488"/>
      <c r="AM29" s="445">
        <v>361458</v>
      </c>
      <c r="AN29" s="446"/>
      <c r="AO29" s="446"/>
      <c r="AP29" s="446"/>
      <c r="AQ29" s="446"/>
      <c r="AR29" s="488"/>
      <c r="AS29" s="445">
        <v>2802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233630</v>
      </c>
      <c r="BO29" s="395"/>
      <c r="BP29" s="395"/>
      <c r="BQ29" s="395"/>
      <c r="BR29" s="395"/>
      <c r="BS29" s="395"/>
      <c r="BT29" s="395"/>
      <c r="BU29" s="396"/>
      <c r="BV29" s="394">
        <v>212427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4">
        <v>95.2</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1371705</v>
      </c>
      <c r="BO30" s="517"/>
      <c r="BP30" s="517"/>
      <c r="BQ30" s="517"/>
      <c r="BR30" s="517"/>
      <c r="BS30" s="517"/>
      <c r="BT30" s="517"/>
      <c r="BU30" s="518"/>
      <c r="BV30" s="516">
        <v>1288042</v>
      </c>
      <c r="BW30" s="517"/>
      <c r="BX30" s="517"/>
      <c r="BY30" s="517"/>
      <c r="BZ30" s="517"/>
      <c r="CA30" s="517"/>
      <c r="CB30" s="517"/>
      <c r="CC30" s="518"/>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IF('各会計、関係団体の財政状況及び健全化判断比率'!B34="","",'各会計、関係団体の財政状況及び健全化判断比率'!B34)</f>
        <v>発電事業特別会計</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長野県市町村自治振興組合（一般会計）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松川町土地開発公社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南信州広域連合（一般会計）</v>
      </c>
      <c r="BZ35" s="585"/>
      <c r="CA35" s="585"/>
      <c r="CB35" s="585"/>
      <c r="CC35" s="585"/>
      <c r="CD35" s="585"/>
      <c r="CE35" s="585"/>
      <c r="CF35" s="585"/>
      <c r="CG35" s="585"/>
      <c r="CH35" s="585"/>
      <c r="CI35" s="585"/>
      <c r="CJ35" s="585"/>
      <c r="CK35" s="585"/>
      <c r="CL35" s="585"/>
      <c r="CM35" s="585"/>
      <c r="CN35" s="163"/>
      <c r="CO35" s="584">
        <f t="shared" ref="CO35:CO43" si="3">IF(CQ35="","",CO34+1)</f>
        <v>20</v>
      </c>
      <c r="CP35" s="584"/>
      <c r="CQ35" s="585" t="str">
        <f>IF('各会計、関係団体の財政状況及び健全化判断比率'!BS8="","",'各会計、関係団体の財政状況及び健全化判断比率'!BS8)</f>
        <v>㈱チャンネル・ユー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信州まつかわ温泉清流苑事業会計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南信州広域連合（南信州広域振興基金特別会計）</v>
      </c>
      <c r="BZ36" s="585"/>
      <c r="CA36" s="585"/>
      <c r="CB36" s="585"/>
      <c r="CC36" s="585"/>
      <c r="CD36" s="585"/>
      <c r="CE36" s="585"/>
      <c r="CF36" s="585"/>
      <c r="CG36" s="585"/>
      <c r="CH36" s="585"/>
      <c r="CI36" s="585"/>
      <c r="CJ36" s="585"/>
      <c r="CK36" s="585"/>
      <c r="CL36" s="585"/>
      <c r="CM36" s="585"/>
      <c r="CN36" s="163"/>
      <c r="CO36" s="584">
        <f t="shared" si="3"/>
        <v>21</v>
      </c>
      <c r="CP36" s="584"/>
      <c r="CQ36" s="585" t="str">
        <f>IF('各会計、関係団体の財政状況及び健全化判断比率'!BS9="","",'各会計、関係団体の財政状況及び健全化判断比率'!BS9)</f>
        <v>南信州まつかわ観光まちづくりセンター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南信州広域連合（飯田広域消防特別会計）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南信州広域連合（稲葉クリーンセンター特別会計）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長野県後期高齢者医療広域連合（一般会計）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長野県後期高齢者医療広域連合（後期高齢者医療特別会計）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長野県地方税滞納整理機構（一般会計）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下伊那郡町村総合事務組合（一般会計）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18</v>
      </c>
      <c r="BX43" s="584"/>
      <c r="BY43" s="585" t="str">
        <f>IF('各会計、関係団体の財政状況及び健全化判断比率'!B77="","",'各会計、関係団体の財政状況及び健全化判断比率'!B77)</f>
        <v>下伊那自治センター組合（一般会計）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yQvPKHMW/WDdpsQS2HFkzeUDCHtYCBnXFwcDN30pTZj9Kr84orA6ARQ5JihQis4GWfEtyQ5R3aiZs7blT9iebw==" saltValue="d8zf/oTsVfakkj0Q7dQh8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6"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534</v>
      </c>
      <c r="D34" s="1136"/>
      <c r="E34" s="1137"/>
      <c r="F34" s="32">
        <v>9.2200000000000006</v>
      </c>
      <c r="G34" s="33">
        <v>8.4499999999999993</v>
      </c>
      <c r="H34" s="33">
        <v>9.7899999999999991</v>
      </c>
      <c r="I34" s="33">
        <v>11.62</v>
      </c>
      <c r="J34" s="34">
        <v>11.77</v>
      </c>
      <c r="K34" s="22"/>
      <c r="L34" s="22"/>
      <c r="M34" s="22"/>
      <c r="N34" s="22"/>
      <c r="O34" s="22"/>
      <c r="P34" s="22"/>
    </row>
    <row r="35" spans="1:16" ht="39" customHeight="1" x14ac:dyDescent="0.15">
      <c r="A35" s="22"/>
      <c r="B35" s="35"/>
      <c r="C35" s="1132" t="s">
        <v>535</v>
      </c>
      <c r="D35" s="1132"/>
      <c r="E35" s="1133"/>
      <c r="F35" s="36" t="s">
        <v>489</v>
      </c>
      <c r="G35" s="37" t="s">
        <v>489</v>
      </c>
      <c r="H35" s="37">
        <v>6.69</v>
      </c>
      <c r="I35" s="37">
        <v>2</v>
      </c>
      <c r="J35" s="38">
        <v>6.16</v>
      </c>
      <c r="K35" s="22"/>
      <c r="L35" s="22"/>
      <c r="M35" s="22"/>
      <c r="N35" s="22"/>
      <c r="O35" s="22"/>
      <c r="P35" s="22"/>
    </row>
    <row r="36" spans="1:16" ht="39" customHeight="1" x14ac:dyDescent="0.15">
      <c r="A36" s="22"/>
      <c r="B36" s="35"/>
      <c r="C36" s="1132" t="s">
        <v>536</v>
      </c>
      <c r="D36" s="1132"/>
      <c r="E36" s="1133"/>
      <c r="F36" s="36">
        <v>10.33</v>
      </c>
      <c r="G36" s="37">
        <v>9.49</v>
      </c>
      <c r="H36" s="37">
        <v>10.66</v>
      </c>
      <c r="I36" s="37">
        <v>7.04</v>
      </c>
      <c r="J36" s="38">
        <v>5.56</v>
      </c>
      <c r="K36" s="22"/>
      <c r="L36" s="22"/>
      <c r="M36" s="22"/>
      <c r="N36" s="22"/>
      <c r="O36" s="22"/>
      <c r="P36" s="22"/>
    </row>
    <row r="37" spans="1:16" ht="39" customHeight="1" x14ac:dyDescent="0.15">
      <c r="A37" s="22"/>
      <c r="B37" s="35"/>
      <c r="C37" s="1132" t="s">
        <v>537</v>
      </c>
      <c r="D37" s="1132"/>
      <c r="E37" s="1133"/>
      <c r="F37" s="36">
        <v>1.97</v>
      </c>
      <c r="G37" s="37">
        <v>2.35</v>
      </c>
      <c r="H37" s="37">
        <v>9.93</v>
      </c>
      <c r="I37" s="37">
        <v>4.6399999999999997</v>
      </c>
      <c r="J37" s="38">
        <v>5</v>
      </c>
      <c r="K37" s="22"/>
      <c r="L37" s="22"/>
      <c r="M37" s="22"/>
      <c r="N37" s="22"/>
      <c r="O37" s="22"/>
      <c r="P37" s="22"/>
    </row>
    <row r="38" spans="1:16" ht="39" customHeight="1" x14ac:dyDescent="0.15">
      <c r="A38" s="22"/>
      <c r="B38" s="35"/>
      <c r="C38" s="1132" t="s">
        <v>538</v>
      </c>
      <c r="D38" s="1132"/>
      <c r="E38" s="1133"/>
      <c r="F38" s="36">
        <v>0.85</v>
      </c>
      <c r="G38" s="37">
        <v>1.1499999999999999</v>
      </c>
      <c r="H38" s="37">
        <v>0.49</v>
      </c>
      <c r="I38" s="37">
        <v>1.74</v>
      </c>
      <c r="J38" s="38">
        <v>2.77</v>
      </c>
      <c r="K38" s="22"/>
      <c r="L38" s="22"/>
      <c r="M38" s="22"/>
      <c r="N38" s="22"/>
      <c r="O38" s="22"/>
      <c r="P38" s="22"/>
    </row>
    <row r="39" spans="1:16" ht="39" customHeight="1" x14ac:dyDescent="0.15">
      <c r="A39" s="22"/>
      <c r="B39" s="35"/>
      <c r="C39" s="1132" t="s">
        <v>539</v>
      </c>
      <c r="D39" s="1132"/>
      <c r="E39" s="1133"/>
      <c r="F39" s="36">
        <v>0.73</v>
      </c>
      <c r="G39" s="37">
        <v>0.99</v>
      </c>
      <c r="H39" s="37">
        <v>1</v>
      </c>
      <c r="I39" s="37">
        <v>1.22</v>
      </c>
      <c r="J39" s="38">
        <v>0.34</v>
      </c>
      <c r="K39" s="22"/>
      <c r="L39" s="22"/>
      <c r="M39" s="22"/>
      <c r="N39" s="22"/>
      <c r="O39" s="22"/>
      <c r="P39" s="22"/>
    </row>
    <row r="40" spans="1:16" ht="39" customHeight="1" x14ac:dyDescent="0.15">
      <c r="A40" s="22"/>
      <c r="B40" s="35"/>
      <c r="C40" s="1132" t="s">
        <v>540</v>
      </c>
      <c r="D40" s="1132"/>
      <c r="E40" s="1133"/>
      <c r="F40" s="36">
        <v>0.12</v>
      </c>
      <c r="G40" s="37">
        <v>0.11</v>
      </c>
      <c r="H40" s="37">
        <v>0.12</v>
      </c>
      <c r="I40" s="37">
        <v>0.11</v>
      </c>
      <c r="J40" s="38">
        <v>0.09</v>
      </c>
      <c r="K40" s="22"/>
      <c r="L40" s="22"/>
      <c r="M40" s="22"/>
      <c r="N40" s="22"/>
      <c r="O40" s="22"/>
      <c r="P40" s="22"/>
    </row>
    <row r="41" spans="1:16" ht="39" customHeight="1" x14ac:dyDescent="0.15">
      <c r="A41" s="22"/>
      <c r="B41" s="35"/>
      <c r="C41" s="1132" t="s">
        <v>541</v>
      </c>
      <c r="D41" s="1132"/>
      <c r="E41" s="1133"/>
      <c r="F41" s="36">
        <v>0.01</v>
      </c>
      <c r="G41" s="37">
        <v>0.01</v>
      </c>
      <c r="H41" s="37">
        <v>0.02</v>
      </c>
      <c r="I41" s="37">
        <v>0</v>
      </c>
      <c r="J41" s="38">
        <v>0</v>
      </c>
      <c r="K41" s="22"/>
      <c r="L41" s="22"/>
      <c r="M41" s="22"/>
      <c r="N41" s="22"/>
      <c r="O41" s="22"/>
      <c r="P41" s="22"/>
    </row>
    <row r="42" spans="1:16" ht="39" customHeight="1" x14ac:dyDescent="0.15">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543</v>
      </c>
      <c r="D43" s="1134"/>
      <c r="E43" s="1135"/>
      <c r="F43" s="41">
        <v>0.78</v>
      </c>
      <c r="G43" s="42">
        <v>7.93</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xWhEz1xqUdd7K1hJOzQTb9yh4w5YKedaBYDnN9gtSOQmrcO4v+kDbvNW2h1nXgbYrfed2rRBlnP+WzI1KIGqg==" saltValue="gK98BIpQXw0Txd8pD+j9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6"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433</v>
      </c>
      <c r="L45" s="58">
        <v>450</v>
      </c>
      <c r="M45" s="58">
        <v>471</v>
      </c>
      <c r="N45" s="58">
        <v>487</v>
      </c>
      <c r="O45" s="59">
        <v>511</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430</v>
      </c>
      <c r="L48" s="62">
        <v>416</v>
      </c>
      <c r="M48" s="62">
        <v>347</v>
      </c>
      <c r="N48" s="62">
        <v>478</v>
      </c>
      <c r="O48" s="63">
        <v>442</v>
      </c>
      <c r="P48" s="46"/>
      <c r="Q48" s="46"/>
      <c r="R48" s="46"/>
      <c r="S48" s="46"/>
      <c r="T48" s="46"/>
      <c r="U48" s="46"/>
    </row>
    <row r="49" spans="1:21" ht="30.75" customHeight="1" x14ac:dyDescent="0.15">
      <c r="A49" s="46"/>
      <c r="B49" s="1140"/>
      <c r="C49" s="1141"/>
      <c r="D49" s="60"/>
      <c r="E49" s="1146" t="s">
        <v>14</v>
      </c>
      <c r="F49" s="1146"/>
      <c r="G49" s="1146"/>
      <c r="H49" s="1146"/>
      <c r="I49" s="1146"/>
      <c r="J49" s="1147"/>
      <c r="K49" s="61">
        <v>22</v>
      </c>
      <c r="L49" s="62">
        <v>25</v>
      </c>
      <c r="M49" s="62">
        <v>25</v>
      </c>
      <c r="N49" s="62">
        <v>24</v>
      </c>
      <c r="O49" s="63">
        <v>22</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v>0</v>
      </c>
      <c r="M50" s="62">
        <v>0</v>
      </c>
      <c r="N50" s="62">
        <v>0</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700</v>
      </c>
      <c r="L52" s="62">
        <v>698</v>
      </c>
      <c r="M52" s="62">
        <v>676</v>
      </c>
      <c r="N52" s="62">
        <v>667</v>
      </c>
      <c r="O52" s="63">
        <v>638</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185</v>
      </c>
      <c r="L53" s="67">
        <v>193</v>
      </c>
      <c r="M53" s="67">
        <v>167</v>
      </c>
      <c r="N53" s="67">
        <v>322</v>
      </c>
      <c r="O53" s="68">
        <v>337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bEQnqb2NZ3jiaM/zWMzcOKONBbbXus5KsEfd1h9LK/9H6NyN+49kRuUGFpMmzY67uO/P63h/RJTuXHZLH+qlw==" saltValue="llgJI7TqszKYA7RDGf+D9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6"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4329</v>
      </c>
      <c r="J41" s="331">
        <v>4557</v>
      </c>
      <c r="K41" s="331">
        <v>4525</v>
      </c>
      <c r="L41" s="331">
        <v>4288</v>
      </c>
      <c r="M41" s="332">
        <v>4254</v>
      </c>
    </row>
    <row r="42" spans="2:13" ht="27.75" customHeight="1" x14ac:dyDescent="0.15">
      <c r="B42" s="1171"/>
      <c r="C42" s="1172"/>
      <c r="D42" s="104"/>
      <c r="E42" s="1177" t="s">
        <v>32</v>
      </c>
      <c r="F42" s="1177"/>
      <c r="G42" s="1177"/>
      <c r="H42" s="1178"/>
      <c r="I42" s="333">
        <v>2</v>
      </c>
      <c r="J42" s="334">
        <v>2</v>
      </c>
      <c r="K42" s="334">
        <v>2</v>
      </c>
      <c r="L42" s="334">
        <v>0</v>
      </c>
      <c r="M42" s="335">
        <v>0</v>
      </c>
    </row>
    <row r="43" spans="2:13" ht="27.75" customHeight="1" x14ac:dyDescent="0.15">
      <c r="B43" s="1171"/>
      <c r="C43" s="1172"/>
      <c r="D43" s="104"/>
      <c r="E43" s="1177" t="s">
        <v>33</v>
      </c>
      <c r="F43" s="1177"/>
      <c r="G43" s="1177"/>
      <c r="H43" s="1178"/>
      <c r="I43" s="333">
        <v>3061</v>
      </c>
      <c r="J43" s="334">
        <v>2578</v>
      </c>
      <c r="K43" s="334">
        <v>2263</v>
      </c>
      <c r="L43" s="334">
        <v>2034</v>
      </c>
      <c r="M43" s="335">
        <v>1773</v>
      </c>
    </row>
    <row r="44" spans="2:13" ht="27.75" customHeight="1" x14ac:dyDescent="0.15">
      <c r="B44" s="1171"/>
      <c r="C44" s="1172"/>
      <c r="D44" s="104"/>
      <c r="E44" s="1177" t="s">
        <v>34</v>
      </c>
      <c r="F44" s="1177"/>
      <c r="G44" s="1177"/>
      <c r="H44" s="1178"/>
      <c r="I44" s="333">
        <v>251</v>
      </c>
      <c r="J44" s="334">
        <v>225</v>
      </c>
      <c r="K44" s="334">
        <v>201</v>
      </c>
      <c r="L44" s="334">
        <v>177</v>
      </c>
      <c r="M44" s="335">
        <v>152</v>
      </c>
    </row>
    <row r="45" spans="2:13" ht="27.75" customHeight="1" x14ac:dyDescent="0.15">
      <c r="B45" s="1171"/>
      <c r="C45" s="1172"/>
      <c r="D45" s="104"/>
      <c r="E45" s="1177" t="s">
        <v>35</v>
      </c>
      <c r="F45" s="1177"/>
      <c r="G45" s="1177"/>
      <c r="H45" s="1178"/>
      <c r="I45" s="333">
        <v>863</v>
      </c>
      <c r="J45" s="334">
        <v>829</v>
      </c>
      <c r="K45" s="334">
        <v>796</v>
      </c>
      <c r="L45" s="334">
        <v>918</v>
      </c>
      <c r="M45" s="335">
        <v>721</v>
      </c>
    </row>
    <row r="46" spans="2:13" ht="27.75" customHeight="1" x14ac:dyDescent="0.15">
      <c r="B46" s="1171"/>
      <c r="C46" s="1172"/>
      <c r="D46" s="105"/>
      <c r="E46" s="1177" t="s">
        <v>36</v>
      </c>
      <c r="F46" s="1177"/>
      <c r="G46" s="1177"/>
      <c r="H46" s="1178"/>
      <c r="I46" s="333" t="s">
        <v>489</v>
      </c>
      <c r="J46" s="334" t="s">
        <v>489</v>
      </c>
      <c r="K46" s="334" t="s">
        <v>489</v>
      </c>
      <c r="L46" s="334" t="s">
        <v>489</v>
      </c>
      <c r="M46" s="335" t="s">
        <v>489</v>
      </c>
    </row>
    <row r="47" spans="2:13" ht="27.75" customHeight="1" x14ac:dyDescent="0.15">
      <c r="B47" s="1171"/>
      <c r="C47" s="1172"/>
      <c r="D47" s="106"/>
      <c r="E47" s="1179" t="s">
        <v>37</v>
      </c>
      <c r="F47" s="1180"/>
      <c r="G47" s="1180"/>
      <c r="H47" s="1181"/>
      <c r="I47" s="333" t="s">
        <v>489</v>
      </c>
      <c r="J47" s="334" t="s">
        <v>489</v>
      </c>
      <c r="K47" s="334" t="s">
        <v>489</v>
      </c>
      <c r="L47" s="334" t="s">
        <v>489</v>
      </c>
      <c r="M47" s="335" t="s">
        <v>489</v>
      </c>
    </row>
    <row r="48" spans="2:13" ht="27.75" customHeight="1" x14ac:dyDescent="0.15">
      <c r="B48" s="1171"/>
      <c r="C48" s="1172"/>
      <c r="D48" s="104"/>
      <c r="E48" s="1177" t="s">
        <v>38</v>
      </c>
      <c r="F48" s="1177"/>
      <c r="G48" s="1177"/>
      <c r="H48" s="1178"/>
      <c r="I48" s="333" t="s">
        <v>489</v>
      </c>
      <c r="J48" s="334" t="s">
        <v>489</v>
      </c>
      <c r="K48" s="334" t="s">
        <v>489</v>
      </c>
      <c r="L48" s="334" t="s">
        <v>489</v>
      </c>
      <c r="M48" s="335" t="s">
        <v>489</v>
      </c>
    </row>
    <row r="49" spans="2:13" ht="27.75" customHeight="1" x14ac:dyDescent="0.15">
      <c r="B49" s="1173"/>
      <c r="C49" s="1174"/>
      <c r="D49" s="104"/>
      <c r="E49" s="1177" t="s">
        <v>39</v>
      </c>
      <c r="F49" s="1177"/>
      <c r="G49" s="1177"/>
      <c r="H49" s="1178"/>
      <c r="I49" s="333" t="s">
        <v>489</v>
      </c>
      <c r="J49" s="334" t="s">
        <v>489</v>
      </c>
      <c r="K49" s="334" t="s">
        <v>489</v>
      </c>
      <c r="L49" s="334" t="s">
        <v>489</v>
      </c>
      <c r="M49" s="335" t="s">
        <v>489</v>
      </c>
    </row>
    <row r="50" spans="2:13" ht="27.75" customHeight="1" x14ac:dyDescent="0.15">
      <c r="B50" s="1182" t="s">
        <v>40</v>
      </c>
      <c r="C50" s="1183"/>
      <c r="D50" s="107"/>
      <c r="E50" s="1177" t="s">
        <v>41</v>
      </c>
      <c r="F50" s="1177"/>
      <c r="G50" s="1177"/>
      <c r="H50" s="1178"/>
      <c r="I50" s="333">
        <v>2595</v>
      </c>
      <c r="J50" s="334">
        <v>2546</v>
      </c>
      <c r="K50" s="334">
        <v>2599</v>
      </c>
      <c r="L50" s="334">
        <v>2305</v>
      </c>
      <c r="M50" s="335">
        <v>2857</v>
      </c>
    </row>
    <row r="51" spans="2:13" ht="27.75" customHeight="1" x14ac:dyDescent="0.15">
      <c r="B51" s="1171"/>
      <c r="C51" s="1172"/>
      <c r="D51" s="104"/>
      <c r="E51" s="1177" t="s">
        <v>42</v>
      </c>
      <c r="F51" s="1177"/>
      <c r="G51" s="1177"/>
      <c r="H51" s="1178"/>
      <c r="I51" s="333" t="s">
        <v>489</v>
      </c>
      <c r="J51" s="334">
        <v>52</v>
      </c>
      <c r="K51" s="334">
        <v>109</v>
      </c>
      <c r="L51" s="334">
        <v>103</v>
      </c>
      <c r="M51" s="335">
        <v>96</v>
      </c>
    </row>
    <row r="52" spans="2:13" ht="27.75" customHeight="1" x14ac:dyDescent="0.15">
      <c r="B52" s="1173"/>
      <c r="C52" s="1174"/>
      <c r="D52" s="104"/>
      <c r="E52" s="1177" t="s">
        <v>43</v>
      </c>
      <c r="F52" s="1177"/>
      <c r="G52" s="1177"/>
      <c r="H52" s="1178"/>
      <c r="I52" s="333">
        <v>6547</v>
      </c>
      <c r="J52" s="334">
        <v>6268</v>
      </c>
      <c r="K52" s="334">
        <v>5875</v>
      </c>
      <c r="L52" s="334">
        <v>5423</v>
      </c>
      <c r="M52" s="335">
        <v>5036</v>
      </c>
    </row>
    <row r="53" spans="2:13" ht="27.75" customHeight="1" thickBot="1" x14ac:dyDescent="0.2">
      <c r="B53" s="1184" t="s">
        <v>19</v>
      </c>
      <c r="C53" s="1185"/>
      <c r="D53" s="108"/>
      <c r="E53" s="1186" t="s">
        <v>44</v>
      </c>
      <c r="F53" s="1186"/>
      <c r="G53" s="1186"/>
      <c r="H53" s="1187"/>
      <c r="I53" s="336">
        <v>-636</v>
      </c>
      <c r="J53" s="337">
        <v>-676</v>
      </c>
      <c r="K53" s="337">
        <v>-795</v>
      </c>
      <c r="L53" s="337">
        <v>-414</v>
      </c>
      <c r="M53" s="338">
        <v>-1089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FuVzKFw83IsnVqPi1COJjoZ5I9M+pPtBmKgo8RjhvbQ2/Rq8/L7hqT+zlVVTMt+BWfzkPu3LrgU6/R/C0GCEg==" saltValue="Ohb44L2aqo9tSucgLdrx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898</v>
      </c>
      <c r="G55" s="339">
        <v>632</v>
      </c>
      <c r="H55" s="340">
        <v>1052</v>
      </c>
    </row>
    <row r="56" spans="2:8" ht="52.5" customHeight="1" x14ac:dyDescent="0.15">
      <c r="B56" s="120"/>
      <c r="C56" s="1198" t="s">
        <v>47</v>
      </c>
      <c r="D56" s="1198"/>
      <c r="E56" s="1199"/>
      <c r="F56" s="341">
        <v>266</v>
      </c>
      <c r="G56" s="341">
        <v>212</v>
      </c>
      <c r="H56" s="342">
        <v>234</v>
      </c>
    </row>
    <row r="57" spans="2:8" ht="53.25" customHeight="1" x14ac:dyDescent="0.15">
      <c r="B57" s="120"/>
      <c r="C57" s="1200" t="s">
        <v>48</v>
      </c>
      <c r="D57" s="1200"/>
      <c r="E57" s="1201"/>
      <c r="F57" s="343">
        <v>1239</v>
      </c>
      <c r="G57" s="343">
        <v>1288</v>
      </c>
      <c r="H57" s="344">
        <v>1372</v>
      </c>
    </row>
    <row r="58" spans="2:8" ht="45.75" customHeight="1" x14ac:dyDescent="0.15">
      <c r="B58" s="121"/>
      <c r="C58" s="1188" t="s">
        <v>552</v>
      </c>
      <c r="D58" s="1189"/>
      <c r="E58" s="1190"/>
      <c r="F58" s="345">
        <v>582</v>
      </c>
      <c r="G58" s="345">
        <v>579</v>
      </c>
      <c r="H58" s="346">
        <v>569</v>
      </c>
    </row>
    <row r="59" spans="2:8" ht="45.75" customHeight="1" x14ac:dyDescent="0.15">
      <c r="B59" s="121"/>
      <c r="C59" s="1188" t="s">
        <v>553</v>
      </c>
      <c r="D59" s="1189"/>
      <c r="E59" s="1190"/>
      <c r="F59" s="345">
        <v>226</v>
      </c>
      <c r="G59" s="345">
        <v>276</v>
      </c>
      <c r="H59" s="346">
        <v>361</v>
      </c>
    </row>
    <row r="60" spans="2:8" ht="45.75" customHeight="1" x14ac:dyDescent="0.15">
      <c r="B60" s="121"/>
      <c r="C60" s="1188" t="s">
        <v>554</v>
      </c>
      <c r="D60" s="1189"/>
      <c r="E60" s="1190"/>
      <c r="F60" s="345">
        <v>216</v>
      </c>
      <c r="G60" s="345">
        <v>216</v>
      </c>
      <c r="H60" s="346">
        <v>216</v>
      </c>
    </row>
    <row r="61" spans="2:8" ht="45.75" customHeight="1" x14ac:dyDescent="0.15">
      <c r="B61" s="121"/>
      <c r="C61" s="1188" t="s">
        <v>555</v>
      </c>
      <c r="D61" s="1189"/>
      <c r="E61" s="1190"/>
      <c r="F61" s="345">
        <v>99</v>
      </c>
      <c r="G61" s="345">
        <v>100</v>
      </c>
      <c r="H61" s="346">
        <v>100</v>
      </c>
    </row>
    <row r="62" spans="2:8" ht="45.75" customHeight="1" thickBot="1" x14ac:dyDescent="0.2">
      <c r="B62" s="122"/>
      <c r="C62" s="1191" t="s">
        <v>556</v>
      </c>
      <c r="D62" s="1192"/>
      <c r="E62" s="1193"/>
      <c r="F62" s="347">
        <v>68</v>
      </c>
      <c r="G62" s="347">
        <v>68</v>
      </c>
      <c r="H62" s="348">
        <v>68</v>
      </c>
    </row>
    <row r="63" spans="2:8" ht="52.5" customHeight="1" thickBot="1" x14ac:dyDescent="0.2">
      <c r="B63" s="123"/>
      <c r="C63" s="1194" t="s">
        <v>49</v>
      </c>
      <c r="D63" s="1194"/>
      <c r="E63" s="1195"/>
      <c r="F63" s="349">
        <v>2402</v>
      </c>
      <c r="G63" s="349">
        <v>2133</v>
      </c>
      <c r="H63" s="350">
        <v>2657</v>
      </c>
    </row>
    <row r="64" spans="2:8" x14ac:dyDescent="0.15"/>
  </sheetData>
  <sheetProtection algorithmName="SHA-512" hashValue="rxTvpB47jOlaCRxg4RIqkT+uGDxMbaGEm28gVn2LRE9TGfahm2DHLZJRD7LJJIIhyn2xn52Irgt0KNPlnxfOAQ==" saltValue="F8xhxegeE4DDM5YiqxxI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65057</v>
      </c>
      <c r="E3" s="142"/>
      <c r="F3" s="143">
        <v>120302</v>
      </c>
      <c r="G3" s="144"/>
      <c r="H3" s="145"/>
    </row>
    <row r="4" spans="1:8" x14ac:dyDescent="0.15">
      <c r="A4" s="146"/>
      <c r="B4" s="147"/>
      <c r="C4" s="148"/>
      <c r="D4" s="149">
        <v>51327</v>
      </c>
      <c r="E4" s="150"/>
      <c r="F4" s="151">
        <v>59328</v>
      </c>
      <c r="G4" s="152"/>
      <c r="H4" s="153"/>
    </row>
    <row r="5" spans="1:8" x14ac:dyDescent="0.15">
      <c r="A5" s="134" t="s">
        <v>521</v>
      </c>
      <c r="B5" s="139"/>
      <c r="C5" s="140"/>
      <c r="D5" s="141">
        <v>97102</v>
      </c>
      <c r="E5" s="142"/>
      <c r="F5" s="143">
        <v>114841</v>
      </c>
      <c r="G5" s="144"/>
      <c r="H5" s="145"/>
    </row>
    <row r="6" spans="1:8" x14ac:dyDescent="0.15">
      <c r="A6" s="146"/>
      <c r="B6" s="147"/>
      <c r="C6" s="148"/>
      <c r="D6" s="149">
        <v>58935</v>
      </c>
      <c r="E6" s="150"/>
      <c r="F6" s="151">
        <v>51589</v>
      </c>
      <c r="G6" s="152"/>
      <c r="H6" s="153"/>
    </row>
    <row r="7" spans="1:8" x14ac:dyDescent="0.15">
      <c r="A7" s="134" t="s">
        <v>522</v>
      </c>
      <c r="B7" s="139"/>
      <c r="C7" s="140"/>
      <c r="D7" s="141">
        <v>104184</v>
      </c>
      <c r="E7" s="142"/>
      <c r="F7" s="143">
        <v>124145</v>
      </c>
      <c r="G7" s="144"/>
      <c r="H7" s="145"/>
    </row>
    <row r="8" spans="1:8" x14ac:dyDescent="0.15">
      <c r="A8" s="146"/>
      <c r="B8" s="147"/>
      <c r="C8" s="148"/>
      <c r="D8" s="149">
        <v>82732</v>
      </c>
      <c r="E8" s="150"/>
      <c r="F8" s="151">
        <v>54761</v>
      </c>
      <c r="G8" s="152"/>
      <c r="H8" s="153"/>
    </row>
    <row r="9" spans="1:8" x14ac:dyDescent="0.15">
      <c r="A9" s="134" t="s">
        <v>523</v>
      </c>
      <c r="B9" s="139"/>
      <c r="C9" s="140"/>
      <c r="D9" s="141">
        <v>83096</v>
      </c>
      <c r="E9" s="142"/>
      <c r="F9" s="143">
        <v>131480</v>
      </c>
      <c r="G9" s="144"/>
      <c r="H9" s="145"/>
    </row>
    <row r="10" spans="1:8" x14ac:dyDescent="0.15">
      <c r="A10" s="146"/>
      <c r="B10" s="147"/>
      <c r="C10" s="148"/>
      <c r="D10" s="149">
        <v>54384</v>
      </c>
      <c r="E10" s="150"/>
      <c r="F10" s="151">
        <v>63148</v>
      </c>
      <c r="G10" s="152"/>
      <c r="H10" s="153"/>
    </row>
    <row r="11" spans="1:8" x14ac:dyDescent="0.15">
      <c r="A11" s="134" t="s">
        <v>524</v>
      </c>
      <c r="B11" s="139"/>
      <c r="C11" s="140"/>
      <c r="D11" s="141">
        <v>94278</v>
      </c>
      <c r="E11" s="142"/>
      <c r="F11" s="143">
        <v>163245</v>
      </c>
      <c r="G11" s="144"/>
      <c r="H11" s="145"/>
    </row>
    <row r="12" spans="1:8" x14ac:dyDescent="0.15">
      <c r="A12" s="146"/>
      <c r="B12" s="147"/>
      <c r="C12" s="154"/>
      <c r="D12" s="149">
        <v>68967</v>
      </c>
      <c r="E12" s="150"/>
      <c r="F12" s="151">
        <v>87630</v>
      </c>
      <c r="G12" s="152"/>
      <c r="H12" s="153"/>
    </row>
    <row r="13" spans="1:8" x14ac:dyDescent="0.15">
      <c r="A13" s="134"/>
      <c r="B13" s="139"/>
      <c r="C13" s="140"/>
      <c r="D13" s="141">
        <v>88743</v>
      </c>
      <c r="E13" s="142"/>
      <c r="F13" s="143">
        <v>130803</v>
      </c>
      <c r="G13" s="155"/>
      <c r="H13" s="145"/>
    </row>
    <row r="14" spans="1:8" x14ac:dyDescent="0.15">
      <c r="A14" s="146"/>
      <c r="B14" s="147"/>
      <c r="C14" s="148"/>
      <c r="D14" s="149">
        <v>63269</v>
      </c>
      <c r="E14" s="150"/>
      <c r="F14" s="151">
        <v>63291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10.34</v>
      </c>
      <c r="C19" s="156">
        <f>ROUND(VALUE(SUBSTITUTE(実質収支比率等に係る経年分析!G$48,"▲","-")),2)</f>
        <v>9.5</v>
      </c>
      <c r="D19" s="156">
        <f>ROUND(VALUE(SUBSTITUTE(実質収支比率等に係る経年分析!H$48,"▲","-")),2)</f>
        <v>10.67</v>
      </c>
      <c r="E19" s="156">
        <f>ROUND(VALUE(SUBSTITUTE(実質収支比率等に係る経年分析!I$48,"▲","-")),2)</f>
        <v>7.05</v>
      </c>
      <c r="F19" s="156">
        <f>ROUND(VALUE(SUBSTITUTE(実質収支比率等に係る経年分析!J$48,"▲","-")),2)</f>
        <v>5.57</v>
      </c>
    </row>
    <row r="20" spans="1:11" x14ac:dyDescent="0.15">
      <c r="A20" s="156" t="s">
        <v>53</v>
      </c>
      <c r="B20" s="156">
        <f>ROUND(VALUE(SUBSTITUTE(実質収支比率等に係る経年分析!F$47,"▲","-")),2)</f>
        <v>20.69</v>
      </c>
      <c r="C20" s="156">
        <f>ROUND(VALUE(SUBSTITUTE(実質収支比率等に係る経年分析!G$47,"▲","-")),2)</f>
        <v>19.489999999999998</v>
      </c>
      <c r="D20" s="156">
        <f>ROUND(VALUE(SUBSTITUTE(実質収支比率等に係る経年分析!H$47,"▲","-")),2)</f>
        <v>20.12</v>
      </c>
      <c r="E20" s="156">
        <f>ROUND(VALUE(SUBSTITUTE(実質収支比率等に係る経年分析!I$47,"▲","-")),2)</f>
        <v>14.04</v>
      </c>
      <c r="F20" s="156">
        <f>ROUND(VALUE(SUBSTITUTE(実質収支比率等に係る経年分析!J$47,"▲","-")),2)</f>
        <v>22.79</v>
      </c>
    </row>
    <row r="21" spans="1:11" x14ac:dyDescent="0.15">
      <c r="A21" s="156" t="s">
        <v>54</v>
      </c>
      <c r="B21" s="156">
        <f>IF(ISNUMBER(VALUE(SUBSTITUTE(実質収支比率等に係る経年分析!F$49,"▲","-"))),ROUND(VALUE(SUBSTITUTE(実質収支比率等に係る経年分析!F$49,"▲","-")),2),NA())</f>
        <v>1.63</v>
      </c>
      <c r="C21" s="156">
        <f>IF(ISNUMBER(VALUE(SUBSTITUTE(実質収支比率等に係る経年分析!G$49,"▲","-"))),ROUND(VALUE(SUBSTITUTE(実質収支比率等に係る経年分析!G$49,"▲","-")),2),NA())</f>
        <v>-0.5</v>
      </c>
      <c r="D21" s="156">
        <f>IF(ISNUMBER(VALUE(SUBSTITUTE(実質収支比率等に係る経年分析!H$49,"▲","-"))),ROUND(VALUE(SUBSTITUTE(実質収支比率等に係る経年分析!H$49,"▲","-")),2),NA())</f>
        <v>1.04</v>
      </c>
      <c r="E21" s="156">
        <f>IF(ISNUMBER(VALUE(SUBSTITUTE(実質収支比率等に係る経年分析!I$49,"▲","-"))),ROUND(VALUE(SUBSTITUTE(実質収支比率等に係る経年分析!I$49,"▲","-")),2),NA())</f>
        <v>-7.83</v>
      </c>
      <c r="F21" s="156">
        <f>IF(ISNUMBER(VALUE(SUBSTITUTE(実質収支比率等に係る経年分析!J$49,"▲","-"))),ROUND(VALUE(SUBSTITUTE(実質収支比率等に係る経年分析!J$49,"▲","-")),2),NA())</f>
        <v>7.81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0.78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7.93</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発電事業特別会計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0.09</v>
      </c>
    </row>
    <row r="31" spans="1:11" x14ac:dyDescent="0.15">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0.73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0.99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1.22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0.34</v>
      </c>
    </row>
    <row r="32" spans="1:11" x14ac:dyDescent="0.15">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1.1499999999999999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1.74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2.77</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1.97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2.35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9.93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4.6399999999999997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5</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10.33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9.49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10.66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7.04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5.56</v>
      </c>
    </row>
    <row r="35" spans="1:16" x14ac:dyDescent="0.15">
      <c r="A35" s="157" t="str">
        <f>IF(連結実質赤字比率に係る赤字・黒字の構成分析!C$35="",NA(),連結実質赤字比率に係る赤字・黒字の構成分析!C$35)</f>
        <v>信州まつかわ温泉清流苑事業会計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6.69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6.16</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9.2200000000000006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8.4499999999999993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9.7899999999999991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11.62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11.77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700</v>
      </c>
      <c r="E42" s="158"/>
      <c r="F42" s="158"/>
      <c r="G42" s="158">
        <f>'実質公債費比率（分子）の構造'!L$52</f>
        <v>698</v>
      </c>
      <c r="H42" s="158"/>
      <c r="I42" s="158"/>
      <c r="J42" s="158">
        <f>'実質公債費比率（分子）の構造'!M$52</f>
        <v>676</v>
      </c>
      <c r="K42" s="158"/>
      <c r="L42" s="158"/>
      <c r="M42" s="158">
        <f>'実質公債費比率（分子）の構造'!N$52</f>
        <v>667</v>
      </c>
      <c r="N42" s="158"/>
      <c r="O42" s="158"/>
      <c r="P42" s="158">
        <f>'実質公債費比率（分子）の構造'!O$52</f>
        <v>638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15">
      <c r="A45" s="158" t="s">
        <v>63</v>
      </c>
      <c r="B45" s="158">
        <f>'実質公債費比率（分子）の構造'!K$49</f>
        <v>22</v>
      </c>
      <c r="C45" s="158"/>
      <c r="D45" s="158"/>
      <c r="E45" s="158">
        <f>'実質公債費比率（分子）の構造'!L$49</f>
        <v>25</v>
      </c>
      <c r="F45" s="158"/>
      <c r="G45" s="158"/>
      <c r="H45" s="158">
        <f>'実質公債費比率（分子）の構造'!M$49</f>
        <v>25</v>
      </c>
      <c r="I45" s="158"/>
      <c r="J45" s="158"/>
      <c r="K45" s="158">
        <f>'実質公債費比率（分子）の構造'!N$49</f>
        <v>24</v>
      </c>
      <c r="L45" s="158"/>
      <c r="M45" s="158"/>
      <c r="N45" s="158">
        <f>'実質公債費比率（分子）の構造'!O$49</f>
        <v>22</v>
      </c>
      <c r="O45" s="158"/>
      <c r="P45" s="158"/>
    </row>
    <row r="46" spans="1:16" x14ac:dyDescent="0.15">
      <c r="A46" s="158" t="s">
        <v>64</v>
      </c>
      <c r="B46" s="158">
        <f>'実質公債費比率（分子）の構造'!K$48</f>
        <v>430</v>
      </c>
      <c r="C46" s="158"/>
      <c r="D46" s="158"/>
      <c r="E46" s="158">
        <f>'実質公債費比率（分子）の構造'!L$48</f>
        <v>416</v>
      </c>
      <c r="F46" s="158"/>
      <c r="G46" s="158"/>
      <c r="H46" s="158">
        <f>'実質公債費比率（分子）の構造'!M$48</f>
        <v>347</v>
      </c>
      <c r="I46" s="158"/>
      <c r="J46" s="158"/>
      <c r="K46" s="158">
        <f>'実質公債費比率（分子）の構造'!N$48</f>
        <v>478</v>
      </c>
      <c r="L46" s="158"/>
      <c r="M46" s="158"/>
      <c r="N46" s="158">
        <f>'実質公債費比率（分子）の構造'!O$48</f>
        <v>442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433</v>
      </c>
      <c r="C49" s="158"/>
      <c r="D49" s="158"/>
      <c r="E49" s="158">
        <f>'実質公債費比率（分子）の構造'!L$45</f>
        <v>450</v>
      </c>
      <c r="F49" s="158"/>
      <c r="G49" s="158"/>
      <c r="H49" s="158">
        <f>'実質公債費比率（分子）の構造'!M$45</f>
        <v>471</v>
      </c>
      <c r="I49" s="158"/>
      <c r="J49" s="158"/>
      <c r="K49" s="158">
        <f>'実質公債費比率（分子）の構造'!N$45</f>
        <v>487</v>
      </c>
      <c r="L49" s="158"/>
      <c r="M49" s="158"/>
      <c r="N49" s="158">
        <f>'実質公債費比率（分子）の構造'!O$45</f>
        <v>511</v>
      </c>
      <c r="O49" s="158"/>
      <c r="P49" s="158"/>
    </row>
    <row r="50" spans="1:16" x14ac:dyDescent="0.15">
      <c r="A50" s="158" t="s">
        <v>67</v>
      </c>
      <c r="B50" s="158" t="e">
        <f>NA()</f>
        <v>#N/A</v>
      </c>
      <c r="C50" s="158">
        <f>IF(ISNUMBER('実質公債費比率（分子）の構造'!K$53),'実質公債費比率（分子）の構造'!K$53,NA())</f>
        <v>185</v>
      </c>
      <c r="D50" s="158" t="e">
        <f>NA()</f>
        <v>#N/A</v>
      </c>
      <c r="E50" s="158" t="e">
        <f>NA()</f>
        <v>#N/A</v>
      </c>
      <c r="F50" s="158">
        <f>IF(ISNUMBER('実質公債費比率（分子）の構造'!L$53),'実質公債費比率（分子）の構造'!L$53,NA())</f>
        <v>193</v>
      </c>
      <c r="G50" s="158" t="e">
        <f>NA()</f>
        <v>#N/A</v>
      </c>
      <c r="H50" s="158" t="e">
        <f>NA()</f>
        <v>#N/A</v>
      </c>
      <c r="I50" s="158">
        <f>IF(ISNUMBER('実質公債費比率（分子）の構造'!M$53),'実質公債費比率（分子）の構造'!M$53,NA())</f>
        <v>167</v>
      </c>
      <c r="J50" s="158" t="e">
        <f>NA()</f>
        <v>#N/A</v>
      </c>
      <c r="K50" s="158" t="e">
        <f>NA()</f>
        <v>#N/A</v>
      </c>
      <c r="L50" s="158">
        <f>IF(ISNUMBER('実質公債費比率（分子）の構造'!N$53),'実質公債費比率（分子）の構造'!N$53,NA())</f>
        <v>322</v>
      </c>
      <c r="M50" s="158" t="e">
        <f>NA()</f>
        <v>#N/A</v>
      </c>
      <c r="N50" s="158" t="e">
        <f>NA()</f>
        <v>#N/A</v>
      </c>
      <c r="O50" s="158">
        <f>IF(ISNUMBER('実質公債費比率（分子）の構造'!O$53),'実質公債費比率（分子）の構造'!O$53,NA())</f>
        <v>337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6547</v>
      </c>
      <c r="E56" s="157"/>
      <c r="F56" s="157"/>
      <c r="G56" s="157">
        <f>'将来負担比率（分子）の構造'!J$52</f>
        <v>6268</v>
      </c>
      <c r="H56" s="157"/>
      <c r="I56" s="157"/>
      <c r="J56" s="157">
        <f>'将来負担比率（分子）の構造'!K$52</f>
        <v>5875</v>
      </c>
      <c r="K56" s="157"/>
      <c r="L56" s="157"/>
      <c r="M56" s="157">
        <f>'将来負担比率（分子）の構造'!L$52</f>
        <v>5423</v>
      </c>
      <c r="N56" s="157"/>
      <c r="O56" s="157"/>
      <c r="P56" s="157">
        <f>'将来負担比率（分子）の構造'!M$52</f>
        <v>5036</v>
      </c>
    </row>
    <row r="57" spans="1:16" x14ac:dyDescent="0.15">
      <c r="A57" s="157" t="s">
        <v>42</v>
      </c>
      <c r="B57" s="157"/>
      <c r="C57" s="157"/>
      <c r="D57" s="157" t="str">
        <f>'将来負担比率（分子）の構造'!I$51</f>
        <v>-</v>
      </c>
      <c r="E57" s="157"/>
      <c r="F57" s="157"/>
      <c r="G57" s="157">
        <f>'将来負担比率（分子）の構造'!J$51</f>
        <v>52</v>
      </c>
      <c r="H57" s="157"/>
      <c r="I57" s="157"/>
      <c r="J57" s="157">
        <f>'将来負担比率（分子）の構造'!K$51</f>
        <v>109</v>
      </c>
      <c r="K57" s="157"/>
      <c r="L57" s="157"/>
      <c r="M57" s="157">
        <f>'将来負担比率（分子）の構造'!L$51</f>
        <v>103</v>
      </c>
      <c r="N57" s="157"/>
      <c r="O57" s="157"/>
      <c r="P57" s="157">
        <f>'将来負担比率（分子）の構造'!M$51</f>
        <v>96</v>
      </c>
    </row>
    <row r="58" spans="1:16" x14ac:dyDescent="0.15">
      <c r="A58" s="157" t="s">
        <v>41</v>
      </c>
      <c r="B58" s="157"/>
      <c r="C58" s="157"/>
      <c r="D58" s="157">
        <f>'将来負担比率（分子）の構造'!I$50</f>
        <v>2595</v>
      </c>
      <c r="E58" s="157"/>
      <c r="F58" s="157"/>
      <c r="G58" s="157">
        <f>'将来負担比率（分子）の構造'!J$50</f>
        <v>2546</v>
      </c>
      <c r="H58" s="157"/>
      <c r="I58" s="157"/>
      <c r="J58" s="157">
        <f>'将来負担比率（分子）の構造'!K$50</f>
        <v>2599</v>
      </c>
      <c r="K58" s="157"/>
      <c r="L58" s="157"/>
      <c r="M58" s="157">
        <f>'将来負担比率（分子）の構造'!L$50</f>
        <v>2305</v>
      </c>
      <c r="N58" s="157"/>
      <c r="O58" s="157"/>
      <c r="P58" s="157">
        <f>'将来負担比率（分子）の構造'!M$50</f>
        <v>2857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863</v>
      </c>
      <c r="C62" s="157"/>
      <c r="D62" s="157"/>
      <c r="E62" s="157">
        <f>'将来負担比率（分子）の構造'!J$45</f>
        <v>829</v>
      </c>
      <c r="F62" s="157"/>
      <c r="G62" s="157"/>
      <c r="H62" s="157">
        <f>'将来負担比率（分子）の構造'!K$45</f>
        <v>796</v>
      </c>
      <c r="I62" s="157"/>
      <c r="J62" s="157"/>
      <c r="K62" s="157">
        <f>'将来負担比率（分子）の構造'!L$45</f>
        <v>918</v>
      </c>
      <c r="L62" s="157"/>
      <c r="M62" s="157"/>
      <c r="N62" s="157">
        <f>'将来負担比率（分子）の構造'!M$45</f>
        <v>721</v>
      </c>
      <c r="O62" s="157"/>
      <c r="P62" s="157"/>
    </row>
    <row r="63" spans="1:16" x14ac:dyDescent="0.15">
      <c r="A63" s="157" t="s">
        <v>34</v>
      </c>
      <c r="B63" s="157">
        <f>'将来負担比率（分子）の構造'!I$44</f>
        <v>251</v>
      </c>
      <c r="C63" s="157"/>
      <c r="D63" s="157"/>
      <c r="E63" s="157">
        <f>'将来負担比率（分子）の構造'!J$44</f>
        <v>225</v>
      </c>
      <c r="F63" s="157"/>
      <c r="G63" s="157"/>
      <c r="H63" s="157">
        <f>'将来負担比率（分子）の構造'!K$44</f>
        <v>201</v>
      </c>
      <c r="I63" s="157"/>
      <c r="J63" s="157"/>
      <c r="K63" s="157">
        <f>'将来負担比率（分子）の構造'!L$44</f>
        <v>177</v>
      </c>
      <c r="L63" s="157"/>
      <c r="M63" s="157"/>
      <c r="N63" s="157">
        <f>'将来負担比率（分子）の構造'!M$44</f>
        <v>152</v>
      </c>
      <c r="O63" s="157"/>
      <c r="P63" s="157"/>
    </row>
    <row r="64" spans="1:16" x14ac:dyDescent="0.15">
      <c r="A64" s="157" t="s">
        <v>33</v>
      </c>
      <c r="B64" s="157">
        <f>'将来負担比率（分子）の構造'!I$43</f>
        <v>3061</v>
      </c>
      <c r="C64" s="157"/>
      <c r="D64" s="157"/>
      <c r="E64" s="157">
        <f>'将来負担比率（分子）の構造'!J$43</f>
        <v>2578</v>
      </c>
      <c r="F64" s="157"/>
      <c r="G64" s="157"/>
      <c r="H64" s="157">
        <f>'将来負担比率（分子）の構造'!K$43</f>
        <v>2263</v>
      </c>
      <c r="I64" s="157"/>
      <c r="J64" s="157"/>
      <c r="K64" s="157">
        <f>'将来負担比率（分子）の構造'!L$43</f>
        <v>2034</v>
      </c>
      <c r="L64" s="157"/>
      <c r="M64" s="157"/>
      <c r="N64" s="157">
        <f>'将来負担比率（分子）の構造'!M$43</f>
        <v>1773</v>
      </c>
      <c r="O64" s="157"/>
      <c r="P64" s="157"/>
    </row>
    <row r="65" spans="1:16" x14ac:dyDescent="0.15">
      <c r="A65" s="157" t="s">
        <v>32</v>
      </c>
      <c r="B65" s="157">
        <f>'将来負担比率（分子）の構造'!I$42</f>
        <v>2</v>
      </c>
      <c r="C65" s="157"/>
      <c r="D65" s="157"/>
      <c r="E65" s="157">
        <f>'将来負担比率（分子）の構造'!J$42</f>
        <v>2</v>
      </c>
      <c r="F65" s="157"/>
      <c r="G65" s="157"/>
      <c r="H65" s="157">
        <f>'将来負担比率（分子）の構造'!K$42</f>
        <v>2</v>
      </c>
      <c r="I65" s="157"/>
      <c r="J65" s="157"/>
      <c r="K65" s="157">
        <f>'将来負担比率（分子）の構造'!L$42</f>
        <v>0</v>
      </c>
      <c r="L65" s="157"/>
      <c r="M65" s="157"/>
      <c r="N65" s="157">
        <f>'将来負担比率（分子）の構造'!M$42</f>
        <v>0</v>
      </c>
      <c r="O65" s="157"/>
      <c r="P65" s="157"/>
    </row>
    <row r="66" spans="1:16" x14ac:dyDescent="0.15">
      <c r="A66" s="157" t="s">
        <v>31</v>
      </c>
      <c r="B66" s="157">
        <f>'将来負担比率（分子）の構造'!I$41</f>
        <v>4329</v>
      </c>
      <c r="C66" s="157"/>
      <c r="D66" s="157"/>
      <c r="E66" s="157">
        <f>'将来負担比率（分子）の構造'!J$41</f>
        <v>4557</v>
      </c>
      <c r="F66" s="157"/>
      <c r="G66" s="157"/>
      <c r="H66" s="157">
        <f>'将来負担比率（分子）の構造'!K$41</f>
        <v>4525</v>
      </c>
      <c r="I66" s="157"/>
      <c r="J66" s="157"/>
      <c r="K66" s="157">
        <f>'将来負担比率（分子）の構造'!L$41</f>
        <v>4288</v>
      </c>
      <c r="L66" s="157"/>
      <c r="M66" s="157"/>
      <c r="N66" s="157">
        <f>'将来負担比率（分子）の構造'!M$41</f>
        <v>4254</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898</v>
      </c>
      <c r="C72" s="161">
        <f>基金残高に係る経年分析!G55</f>
        <v>632</v>
      </c>
      <c r="D72" s="161">
        <f>基金残高に係る経年分析!H55</f>
        <v>1052</v>
      </c>
    </row>
    <row r="73" spans="1:16" x14ac:dyDescent="0.15">
      <c r="A73" s="160" t="s">
        <v>74</v>
      </c>
      <c r="B73" s="161">
        <f>基金残高に係る経年分析!F56</f>
        <v>266</v>
      </c>
      <c r="C73" s="161">
        <f>基金残高に係る経年分析!G56</f>
        <v>212</v>
      </c>
      <c r="D73" s="161">
        <f>基金残高に係る経年分析!H56</f>
        <v>234</v>
      </c>
    </row>
    <row r="74" spans="1:16" x14ac:dyDescent="0.15">
      <c r="A74" s="160" t="s">
        <v>75</v>
      </c>
      <c r="B74" s="161">
        <f>基金残高に係る経年分析!F57</f>
        <v>1239</v>
      </c>
      <c r="C74" s="161">
        <f>基金残高に係る経年分析!G57</f>
        <v>1288</v>
      </c>
      <c r="D74" s="161">
        <f>基金残高に係る経年分析!H57</f>
        <v>1372</v>
      </c>
    </row>
  </sheetData>
  <sheetProtection algorithmName="SHA-512" hashValue="dPRdnaaHh1OLSR7NIGKVYhM0ubfIjGD/PBFSc0x5G1EB+pc4oclz602D5T92oJkSb8eK+hwrtiap4P0q+Xzn5w==" saltValue="QhkUVWUNjwvXenYwR59u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1539296</v>
      </c>
      <c r="S5" s="600"/>
      <c r="T5" s="600"/>
      <c r="U5" s="600"/>
      <c r="V5" s="600"/>
      <c r="W5" s="600"/>
      <c r="X5" s="600"/>
      <c r="Y5" s="601"/>
      <c r="Z5" s="602">
        <v>18</v>
      </c>
      <c r="AA5" s="602"/>
      <c r="AB5" s="602"/>
      <c r="AC5" s="602"/>
      <c r="AD5" s="603">
        <v>1539296</v>
      </c>
      <c r="AE5" s="603"/>
      <c r="AF5" s="603"/>
      <c r="AG5" s="603"/>
      <c r="AH5" s="603"/>
      <c r="AI5" s="603"/>
      <c r="AJ5" s="603"/>
      <c r="AK5" s="603"/>
      <c r="AL5" s="604">
        <v>33.200000000000003</v>
      </c>
      <c r="AM5" s="605"/>
      <c r="AN5" s="605"/>
      <c r="AO5" s="606"/>
      <c r="AP5" s="596" t="s">
        <v>216</v>
      </c>
      <c r="AQ5" s="597"/>
      <c r="AR5" s="597"/>
      <c r="AS5" s="597"/>
      <c r="AT5" s="597"/>
      <c r="AU5" s="597"/>
      <c r="AV5" s="597"/>
      <c r="AW5" s="597"/>
      <c r="AX5" s="597"/>
      <c r="AY5" s="597"/>
      <c r="AZ5" s="597"/>
      <c r="BA5" s="597"/>
      <c r="BB5" s="597"/>
      <c r="BC5" s="597"/>
      <c r="BD5" s="597"/>
      <c r="BE5" s="597"/>
      <c r="BF5" s="598"/>
      <c r="BG5" s="610">
        <v>1525320</v>
      </c>
      <c r="BH5" s="611"/>
      <c r="BI5" s="611"/>
      <c r="BJ5" s="611"/>
      <c r="BK5" s="611"/>
      <c r="BL5" s="611"/>
      <c r="BM5" s="611"/>
      <c r="BN5" s="612"/>
      <c r="BO5" s="613">
        <v>99.1</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83345</v>
      </c>
      <c r="S6" s="611"/>
      <c r="T6" s="611"/>
      <c r="U6" s="611"/>
      <c r="V6" s="611"/>
      <c r="W6" s="611"/>
      <c r="X6" s="611"/>
      <c r="Y6" s="612"/>
      <c r="Z6" s="613">
        <v>1</v>
      </c>
      <c r="AA6" s="613"/>
      <c r="AB6" s="613"/>
      <c r="AC6" s="613"/>
      <c r="AD6" s="614">
        <v>83345</v>
      </c>
      <c r="AE6" s="614"/>
      <c r="AF6" s="614"/>
      <c r="AG6" s="614"/>
      <c r="AH6" s="614"/>
      <c r="AI6" s="614"/>
      <c r="AJ6" s="614"/>
      <c r="AK6" s="614"/>
      <c r="AL6" s="615">
        <v>1.8</v>
      </c>
      <c r="AM6" s="616"/>
      <c r="AN6" s="616"/>
      <c r="AO6" s="617"/>
      <c r="AP6" s="607" t="s">
        <v>221</v>
      </c>
      <c r="AQ6" s="608"/>
      <c r="AR6" s="608"/>
      <c r="AS6" s="608"/>
      <c r="AT6" s="608"/>
      <c r="AU6" s="608"/>
      <c r="AV6" s="608"/>
      <c r="AW6" s="608"/>
      <c r="AX6" s="608"/>
      <c r="AY6" s="608"/>
      <c r="AZ6" s="608"/>
      <c r="BA6" s="608"/>
      <c r="BB6" s="608"/>
      <c r="BC6" s="608"/>
      <c r="BD6" s="608"/>
      <c r="BE6" s="608"/>
      <c r="BF6" s="609"/>
      <c r="BG6" s="610">
        <v>1525320</v>
      </c>
      <c r="BH6" s="611"/>
      <c r="BI6" s="611"/>
      <c r="BJ6" s="611"/>
      <c r="BK6" s="611"/>
      <c r="BL6" s="611"/>
      <c r="BM6" s="611"/>
      <c r="BN6" s="612"/>
      <c r="BO6" s="613">
        <v>99.1</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77718</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77718</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619</v>
      </c>
      <c r="S7" s="611"/>
      <c r="T7" s="611"/>
      <c r="U7" s="611"/>
      <c r="V7" s="611"/>
      <c r="W7" s="611"/>
      <c r="X7" s="611"/>
      <c r="Y7" s="612"/>
      <c r="Z7" s="613">
        <v>0</v>
      </c>
      <c r="AA7" s="613"/>
      <c r="AB7" s="613"/>
      <c r="AC7" s="613"/>
      <c r="AD7" s="614">
        <v>619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621151</v>
      </c>
      <c r="BH7" s="611"/>
      <c r="BI7" s="611"/>
      <c r="BJ7" s="611"/>
      <c r="BK7" s="611"/>
      <c r="BL7" s="611"/>
      <c r="BM7" s="611"/>
      <c r="BN7" s="612"/>
      <c r="BO7" s="613">
        <v>40.4</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1639275</v>
      </c>
      <c r="CS7" s="611"/>
      <c r="CT7" s="611"/>
      <c r="CU7" s="611"/>
      <c r="CV7" s="611"/>
      <c r="CW7" s="611"/>
      <c r="CX7" s="611"/>
      <c r="CY7" s="612"/>
      <c r="CZ7" s="613">
        <v>19.899999999999999</v>
      </c>
      <c r="DA7" s="613"/>
      <c r="DB7" s="613"/>
      <c r="DC7" s="613"/>
      <c r="DD7" s="619">
        <v>3038</v>
      </c>
      <c r="DE7" s="611"/>
      <c r="DF7" s="611"/>
      <c r="DG7" s="611"/>
      <c r="DH7" s="611"/>
      <c r="DI7" s="611"/>
      <c r="DJ7" s="611"/>
      <c r="DK7" s="611"/>
      <c r="DL7" s="611"/>
      <c r="DM7" s="611"/>
      <c r="DN7" s="611"/>
      <c r="DO7" s="611"/>
      <c r="DP7" s="612"/>
      <c r="DQ7" s="619">
        <v>865422</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11151</v>
      </c>
      <c r="S8" s="611"/>
      <c r="T8" s="611"/>
      <c r="U8" s="611"/>
      <c r="V8" s="611"/>
      <c r="W8" s="611"/>
      <c r="X8" s="611"/>
      <c r="Y8" s="612"/>
      <c r="Z8" s="613">
        <v>0.1</v>
      </c>
      <c r="AA8" s="613"/>
      <c r="AB8" s="613"/>
      <c r="AC8" s="613"/>
      <c r="AD8" s="614">
        <v>11151</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20147</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2249179</v>
      </c>
      <c r="CS8" s="611"/>
      <c r="CT8" s="611"/>
      <c r="CU8" s="611"/>
      <c r="CV8" s="611"/>
      <c r="CW8" s="611"/>
      <c r="CX8" s="611"/>
      <c r="CY8" s="612"/>
      <c r="CZ8" s="613">
        <v>27.3</v>
      </c>
      <c r="DA8" s="613"/>
      <c r="DB8" s="613"/>
      <c r="DC8" s="613"/>
      <c r="DD8" s="619">
        <v>46003</v>
      </c>
      <c r="DE8" s="611"/>
      <c r="DF8" s="611"/>
      <c r="DG8" s="611"/>
      <c r="DH8" s="611"/>
      <c r="DI8" s="611"/>
      <c r="DJ8" s="611"/>
      <c r="DK8" s="611"/>
      <c r="DL8" s="611"/>
      <c r="DM8" s="611"/>
      <c r="DN8" s="611"/>
      <c r="DO8" s="611"/>
      <c r="DP8" s="612"/>
      <c r="DQ8" s="619">
        <v>1429577</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14855</v>
      </c>
      <c r="S9" s="611"/>
      <c r="T9" s="611"/>
      <c r="U9" s="611"/>
      <c r="V9" s="611"/>
      <c r="W9" s="611"/>
      <c r="X9" s="611"/>
      <c r="Y9" s="612"/>
      <c r="Z9" s="613">
        <v>0.2</v>
      </c>
      <c r="AA9" s="613"/>
      <c r="AB9" s="613"/>
      <c r="AC9" s="613"/>
      <c r="AD9" s="614">
        <v>14855</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526319</v>
      </c>
      <c r="BH9" s="611"/>
      <c r="BI9" s="611"/>
      <c r="BJ9" s="611"/>
      <c r="BK9" s="611"/>
      <c r="BL9" s="611"/>
      <c r="BM9" s="611"/>
      <c r="BN9" s="612"/>
      <c r="BO9" s="613">
        <v>34.200000000000003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546924</v>
      </c>
      <c r="CS9" s="611"/>
      <c r="CT9" s="611"/>
      <c r="CU9" s="611"/>
      <c r="CV9" s="611"/>
      <c r="CW9" s="611"/>
      <c r="CX9" s="611"/>
      <c r="CY9" s="612"/>
      <c r="CZ9" s="613">
        <v>6.6</v>
      </c>
      <c r="DA9" s="613"/>
      <c r="DB9" s="613"/>
      <c r="DC9" s="613"/>
      <c r="DD9" s="619">
        <v>6817</v>
      </c>
      <c r="DE9" s="611"/>
      <c r="DF9" s="611"/>
      <c r="DG9" s="611"/>
      <c r="DH9" s="611"/>
      <c r="DI9" s="611"/>
      <c r="DJ9" s="611"/>
      <c r="DK9" s="611"/>
      <c r="DL9" s="611"/>
      <c r="DM9" s="611"/>
      <c r="DN9" s="611"/>
      <c r="DO9" s="611"/>
      <c r="DP9" s="612"/>
      <c r="DQ9" s="619">
        <v>445465</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33982</v>
      </c>
      <c r="BH10" s="611"/>
      <c r="BI10" s="611"/>
      <c r="BJ10" s="611"/>
      <c r="BK10" s="611"/>
      <c r="BL10" s="611"/>
      <c r="BM10" s="611"/>
      <c r="BN10" s="612"/>
      <c r="BO10" s="613">
        <v>2.2000000000000002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1297</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1297</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325007</v>
      </c>
      <c r="S11" s="611"/>
      <c r="T11" s="611"/>
      <c r="U11" s="611"/>
      <c r="V11" s="611"/>
      <c r="W11" s="611"/>
      <c r="X11" s="611"/>
      <c r="Y11" s="612"/>
      <c r="Z11" s="615">
        <v>3.8</v>
      </c>
      <c r="AA11" s="616"/>
      <c r="AB11" s="616"/>
      <c r="AC11" s="622"/>
      <c r="AD11" s="619">
        <v>325007</v>
      </c>
      <c r="AE11" s="611"/>
      <c r="AF11" s="611"/>
      <c r="AG11" s="611"/>
      <c r="AH11" s="611"/>
      <c r="AI11" s="611"/>
      <c r="AJ11" s="611"/>
      <c r="AK11" s="612"/>
      <c r="AL11" s="615">
        <v>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40703</v>
      </c>
      <c r="BH11" s="611"/>
      <c r="BI11" s="611"/>
      <c r="BJ11" s="611"/>
      <c r="BK11" s="611"/>
      <c r="BL11" s="611"/>
      <c r="BM11" s="611"/>
      <c r="BN11" s="612"/>
      <c r="BO11" s="613">
        <v>2.6</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556915</v>
      </c>
      <c r="CS11" s="611"/>
      <c r="CT11" s="611"/>
      <c r="CU11" s="611"/>
      <c r="CV11" s="611"/>
      <c r="CW11" s="611"/>
      <c r="CX11" s="611"/>
      <c r="CY11" s="612"/>
      <c r="CZ11" s="613">
        <v>6.8</v>
      </c>
      <c r="DA11" s="613"/>
      <c r="DB11" s="613"/>
      <c r="DC11" s="613"/>
      <c r="DD11" s="619">
        <v>378944</v>
      </c>
      <c r="DE11" s="611"/>
      <c r="DF11" s="611"/>
      <c r="DG11" s="611"/>
      <c r="DH11" s="611"/>
      <c r="DI11" s="611"/>
      <c r="DJ11" s="611"/>
      <c r="DK11" s="611"/>
      <c r="DL11" s="611"/>
      <c r="DM11" s="611"/>
      <c r="DN11" s="611"/>
      <c r="DO11" s="611"/>
      <c r="DP11" s="612"/>
      <c r="DQ11" s="619">
        <v>234679</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768135</v>
      </c>
      <c r="BH12" s="611"/>
      <c r="BI12" s="611"/>
      <c r="BJ12" s="611"/>
      <c r="BK12" s="611"/>
      <c r="BL12" s="611"/>
      <c r="BM12" s="611"/>
      <c r="BN12" s="612"/>
      <c r="BO12" s="613">
        <v>49.9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572867</v>
      </c>
      <c r="CS12" s="611"/>
      <c r="CT12" s="611"/>
      <c r="CU12" s="611"/>
      <c r="CV12" s="611"/>
      <c r="CW12" s="611"/>
      <c r="CX12" s="611"/>
      <c r="CY12" s="612"/>
      <c r="CZ12" s="613">
        <v>6.9</v>
      </c>
      <c r="DA12" s="613"/>
      <c r="DB12" s="613"/>
      <c r="DC12" s="613"/>
      <c r="DD12" s="619">
        <v>56405</v>
      </c>
      <c r="DE12" s="611"/>
      <c r="DF12" s="611"/>
      <c r="DG12" s="611"/>
      <c r="DH12" s="611"/>
      <c r="DI12" s="611"/>
      <c r="DJ12" s="611"/>
      <c r="DK12" s="611"/>
      <c r="DL12" s="611"/>
      <c r="DM12" s="611"/>
      <c r="DN12" s="611"/>
      <c r="DO12" s="611"/>
      <c r="DP12" s="612"/>
      <c r="DQ12" s="619">
        <v>253830</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v>397</v>
      </c>
      <c r="S13" s="611"/>
      <c r="T13" s="611"/>
      <c r="U13" s="611"/>
      <c r="V13" s="611"/>
      <c r="W13" s="611"/>
      <c r="X13" s="611"/>
      <c r="Y13" s="612"/>
      <c r="Z13" s="613">
        <v>0</v>
      </c>
      <c r="AA13" s="613"/>
      <c r="AB13" s="613"/>
      <c r="AC13" s="613"/>
      <c r="AD13" s="614">
        <v>397</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736912</v>
      </c>
      <c r="BH13" s="611"/>
      <c r="BI13" s="611"/>
      <c r="BJ13" s="611"/>
      <c r="BK13" s="611"/>
      <c r="BL13" s="611"/>
      <c r="BM13" s="611"/>
      <c r="BN13" s="612"/>
      <c r="BO13" s="613">
        <v>47.9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1101723</v>
      </c>
      <c r="CS13" s="611"/>
      <c r="CT13" s="611"/>
      <c r="CU13" s="611"/>
      <c r="CV13" s="611"/>
      <c r="CW13" s="611"/>
      <c r="CX13" s="611"/>
      <c r="CY13" s="612"/>
      <c r="CZ13" s="613">
        <v>13.4</v>
      </c>
      <c r="DA13" s="613"/>
      <c r="DB13" s="613"/>
      <c r="DC13" s="613"/>
      <c r="DD13" s="619">
        <v>528937</v>
      </c>
      <c r="DE13" s="611"/>
      <c r="DF13" s="611"/>
      <c r="DG13" s="611"/>
      <c r="DH13" s="611"/>
      <c r="DI13" s="611"/>
      <c r="DJ13" s="611"/>
      <c r="DK13" s="611"/>
      <c r="DL13" s="611"/>
      <c r="DM13" s="611"/>
      <c r="DN13" s="611"/>
      <c r="DO13" s="611"/>
      <c r="DP13" s="612"/>
      <c r="DQ13" s="619">
        <v>869818</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71296</v>
      </c>
      <c r="BH14" s="611"/>
      <c r="BI14" s="611"/>
      <c r="BJ14" s="611"/>
      <c r="BK14" s="611"/>
      <c r="BL14" s="611"/>
      <c r="BM14" s="611"/>
      <c r="BN14" s="612"/>
      <c r="BO14" s="613">
        <v>4.5999999999999996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256805</v>
      </c>
      <c r="CS14" s="611"/>
      <c r="CT14" s="611"/>
      <c r="CU14" s="611"/>
      <c r="CV14" s="611"/>
      <c r="CW14" s="611"/>
      <c r="CX14" s="611"/>
      <c r="CY14" s="612"/>
      <c r="CZ14" s="613">
        <v>3.1</v>
      </c>
      <c r="DA14" s="613"/>
      <c r="DB14" s="613"/>
      <c r="DC14" s="613"/>
      <c r="DD14" s="619">
        <v>17045</v>
      </c>
      <c r="DE14" s="611"/>
      <c r="DF14" s="611"/>
      <c r="DG14" s="611"/>
      <c r="DH14" s="611"/>
      <c r="DI14" s="611"/>
      <c r="DJ14" s="611"/>
      <c r="DK14" s="611"/>
      <c r="DL14" s="611"/>
      <c r="DM14" s="611"/>
      <c r="DN14" s="611"/>
      <c r="DO14" s="611"/>
      <c r="DP14" s="612"/>
      <c r="DQ14" s="619">
        <v>228949</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8139</v>
      </c>
      <c r="S15" s="611"/>
      <c r="T15" s="611"/>
      <c r="U15" s="611"/>
      <c r="V15" s="611"/>
      <c r="W15" s="611"/>
      <c r="X15" s="611"/>
      <c r="Y15" s="612"/>
      <c r="Z15" s="613">
        <v>0.1</v>
      </c>
      <c r="AA15" s="613"/>
      <c r="AB15" s="613"/>
      <c r="AC15" s="613"/>
      <c r="AD15" s="614">
        <v>8139</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64738</v>
      </c>
      <c r="BH15" s="611"/>
      <c r="BI15" s="611"/>
      <c r="BJ15" s="611"/>
      <c r="BK15" s="611"/>
      <c r="BL15" s="611"/>
      <c r="BM15" s="611"/>
      <c r="BN15" s="612"/>
      <c r="BO15" s="613">
        <v>4.2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692153</v>
      </c>
      <c r="CS15" s="611"/>
      <c r="CT15" s="611"/>
      <c r="CU15" s="611"/>
      <c r="CV15" s="611"/>
      <c r="CW15" s="611"/>
      <c r="CX15" s="611"/>
      <c r="CY15" s="612"/>
      <c r="CZ15" s="613">
        <v>8.4</v>
      </c>
      <c r="DA15" s="613"/>
      <c r="DB15" s="613"/>
      <c r="DC15" s="613"/>
      <c r="DD15" s="619">
        <v>136106</v>
      </c>
      <c r="DE15" s="611"/>
      <c r="DF15" s="611"/>
      <c r="DG15" s="611"/>
      <c r="DH15" s="611"/>
      <c r="DI15" s="611"/>
      <c r="DJ15" s="611"/>
      <c r="DK15" s="611"/>
      <c r="DL15" s="611"/>
      <c r="DM15" s="611"/>
      <c r="DN15" s="611"/>
      <c r="DO15" s="611"/>
      <c r="DP15" s="612"/>
      <c r="DQ15" s="619">
        <v>498827</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28727</v>
      </c>
      <c r="S16" s="611"/>
      <c r="T16" s="611"/>
      <c r="U16" s="611"/>
      <c r="V16" s="611"/>
      <c r="W16" s="611"/>
      <c r="X16" s="611"/>
      <c r="Y16" s="612"/>
      <c r="Z16" s="613">
        <v>0.3</v>
      </c>
      <c r="AA16" s="613"/>
      <c r="AB16" s="613"/>
      <c r="AC16" s="613"/>
      <c r="AD16" s="614">
        <v>28727</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38817</v>
      </c>
      <c r="CS16" s="611"/>
      <c r="CT16" s="611"/>
      <c r="CU16" s="611"/>
      <c r="CV16" s="611"/>
      <c r="CW16" s="611"/>
      <c r="CX16" s="611"/>
      <c r="CY16" s="612"/>
      <c r="CZ16" s="613">
        <v>0.5</v>
      </c>
      <c r="DA16" s="613"/>
      <c r="DB16" s="613"/>
      <c r="DC16" s="613"/>
      <c r="DD16" s="619" t="s">
        <v>122</v>
      </c>
      <c r="DE16" s="611"/>
      <c r="DF16" s="611"/>
      <c r="DG16" s="611"/>
      <c r="DH16" s="611"/>
      <c r="DI16" s="611"/>
      <c r="DJ16" s="611"/>
      <c r="DK16" s="611"/>
      <c r="DL16" s="611"/>
      <c r="DM16" s="611"/>
      <c r="DN16" s="611"/>
      <c r="DO16" s="611"/>
      <c r="DP16" s="612"/>
      <c r="DQ16" s="619">
        <v>3135</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76616</v>
      </c>
      <c r="S17" s="611"/>
      <c r="T17" s="611"/>
      <c r="U17" s="611"/>
      <c r="V17" s="611"/>
      <c r="W17" s="611"/>
      <c r="X17" s="611"/>
      <c r="Y17" s="612"/>
      <c r="Z17" s="613">
        <v>0.9</v>
      </c>
      <c r="AA17" s="613"/>
      <c r="AB17" s="613"/>
      <c r="AC17" s="613"/>
      <c r="AD17" s="614">
        <v>76616</v>
      </c>
      <c r="AE17" s="614"/>
      <c r="AF17" s="614"/>
      <c r="AG17" s="614"/>
      <c r="AH17" s="614"/>
      <c r="AI17" s="614"/>
      <c r="AJ17" s="614"/>
      <c r="AK17" s="614"/>
      <c r="AL17" s="615">
        <v>1.7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512998</v>
      </c>
      <c r="CS17" s="611"/>
      <c r="CT17" s="611"/>
      <c r="CU17" s="611"/>
      <c r="CV17" s="611"/>
      <c r="CW17" s="611"/>
      <c r="CX17" s="611"/>
      <c r="CY17" s="612"/>
      <c r="CZ17" s="613">
        <v>6.2</v>
      </c>
      <c r="DA17" s="613"/>
      <c r="DB17" s="613"/>
      <c r="DC17" s="613"/>
      <c r="DD17" s="619" t="s">
        <v>122</v>
      </c>
      <c r="DE17" s="611"/>
      <c r="DF17" s="611"/>
      <c r="DG17" s="611"/>
      <c r="DH17" s="611"/>
      <c r="DI17" s="611"/>
      <c r="DJ17" s="611"/>
      <c r="DK17" s="611"/>
      <c r="DL17" s="611"/>
      <c r="DM17" s="611"/>
      <c r="DN17" s="611"/>
      <c r="DO17" s="611"/>
      <c r="DP17" s="612"/>
      <c r="DQ17" s="619">
        <v>505532</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12390</v>
      </c>
      <c r="S18" s="611"/>
      <c r="T18" s="611"/>
      <c r="U18" s="611"/>
      <c r="V18" s="611"/>
      <c r="W18" s="611"/>
      <c r="X18" s="611"/>
      <c r="Y18" s="612"/>
      <c r="Z18" s="613">
        <v>0.1</v>
      </c>
      <c r="AA18" s="613"/>
      <c r="AB18" s="613"/>
      <c r="AC18" s="613"/>
      <c r="AD18" s="614">
        <v>12390</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55416</v>
      </c>
      <c r="S19" s="611"/>
      <c r="T19" s="611"/>
      <c r="U19" s="611"/>
      <c r="V19" s="611"/>
      <c r="W19" s="611"/>
      <c r="X19" s="611"/>
      <c r="Y19" s="612"/>
      <c r="Z19" s="613">
        <v>0.6</v>
      </c>
      <c r="AA19" s="613"/>
      <c r="AB19" s="613"/>
      <c r="AC19" s="613"/>
      <c r="AD19" s="614">
        <v>55416</v>
      </c>
      <c r="AE19" s="614"/>
      <c r="AF19" s="614"/>
      <c r="AG19" s="614"/>
      <c r="AH19" s="614"/>
      <c r="AI19" s="614"/>
      <c r="AJ19" s="614"/>
      <c r="AK19" s="614"/>
      <c r="AL19" s="615">
        <v>1.2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13976</v>
      </c>
      <c r="BH19" s="611"/>
      <c r="BI19" s="611"/>
      <c r="BJ19" s="611"/>
      <c r="BK19" s="611"/>
      <c r="BL19" s="611"/>
      <c r="BM19" s="611"/>
      <c r="BN19" s="612"/>
      <c r="BO19" s="613">
        <v>0.9</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8810</v>
      </c>
      <c r="S20" s="611"/>
      <c r="T20" s="611"/>
      <c r="U20" s="611"/>
      <c r="V20" s="611"/>
      <c r="W20" s="611"/>
      <c r="X20" s="611"/>
      <c r="Y20" s="612"/>
      <c r="Z20" s="613">
        <v>0.1</v>
      </c>
      <c r="AA20" s="613"/>
      <c r="AB20" s="613"/>
      <c r="AC20" s="613"/>
      <c r="AD20" s="614">
        <v>8810</v>
      </c>
      <c r="AE20" s="614"/>
      <c r="AF20" s="614"/>
      <c r="AG20" s="614"/>
      <c r="AH20" s="614"/>
      <c r="AI20" s="614"/>
      <c r="AJ20" s="614"/>
      <c r="AK20" s="614"/>
      <c r="AL20" s="615">
        <v>0.2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13976</v>
      </c>
      <c r="BH20" s="611"/>
      <c r="BI20" s="611"/>
      <c r="BJ20" s="611"/>
      <c r="BK20" s="611"/>
      <c r="BL20" s="611"/>
      <c r="BM20" s="611"/>
      <c r="BN20" s="612"/>
      <c r="BO20" s="613">
        <v>0.9</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8246671</v>
      </c>
      <c r="CS20" s="611"/>
      <c r="CT20" s="611"/>
      <c r="CU20" s="611"/>
      <c r="CV20" s="611"/>
      <c r="CW20" s="611"/>
      <c r="CX20" s="611"/>
      <c r="CY20" s="612"/>
      <c r="CZ20" s="613">
        <v>100</v>
      </c>
      <c r="DA20" s="613"/>
      <c r="DB20" s="613"/>
      <c r="DC20" s="613"/>
      <c r="DD20" s="619">
        <v>1173295</v>
      </c>
      <c r="DE20" s="611"/>
      <c r="DF20" s="611"/>
      <c r="DG20" s="611"/>
      <c r="DH20" s="611"/>
      <c r="DI20" s="611"/>
      <c r="DJ20" s="611"/>
      <c r="DK20" s="611"/>
      <c r="DL20" s="611"/>
      <c r="DM20" s="611"/>
      <c r="DN20" s="611"/>
      <c r="DO20" s="611"/>
      <c r="DP20" s="612"/>
      <c r="DQ20" s="619">
        <v>5414249</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2951352</v>
      </c>
      <c r="S21" s="611"/>
      <c r="T21" s="611"/>
      <c r="U21" s="611"/>
      <c r="V21" s="611"/>
      <c r="W21" s="611"/>
      <c r="X21" s="611"/>
      <c r="Y21" s="612"/>
      <c r="Z21" s="613">
        <v>34.6</v>
      </c>
      <c r="AA21" s="613"/>
      <c r="AB21" s="613"/>
      <c r="AC21" s="613"/>
      <c r="AD21" s="614">
        <v>2552293</v>
      </c>
      <c r="AE21" s="614"/>
      <c r="AF21" s="614"/>
      <c r="AG21" s="614"/>
      <c r="AH21" s="614"/>
      <c r="AI21" s="614"/>
      <c r="AJ21" s="614"/>
      <c r="AK21" s="614"/>
      <c r="AL21" s="615">
        <v>55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13976</v>
      </c>
      <c r="BH21" s="611"/>
      <c r="BI21" s="611"/>
      <c r="BJ21" s="611"/>
      <c r="BK21" s="611"/>
      <c r="BL21" s="611"/>
      <c r="BM21" s="611"/>
      <c r="BN21" s="612"/>
      <c r="BO21" s="613">
        <v>0.9</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2552293</v>
      </c>
      <c r="S22" s="611"/>
      <c r="T22" s="611"/>
      <c r="U22" s="611"/>
      <c r="V22" s="611"/>
      <c r="W22" s="611"/>
      <c r="X22" s="611"/>
      <c r="Y22" s="612"/>
      <c r="Z22" s="613">
        <v>29.9</v>
      </c>
      <c r="AA22" s="613"/>
      <c r="AB22" s="613"/>
      <c r="AC22" s="613"/>
      <c r="AD22" s="614">
        <v>2552293</v>
      </c>
      <c r="AE22" s="614"/>
      <c r="AF22" s="614"/>
      <c r="AG22" s="614"/>
      <c r="AH22" s="614"/>
      <c r="AI22" s="614"/>
      <c r="AJ22" s="614"/>
      <c r="AK22" s="614"/>
      <c r="AL22" s="615">
        <v>55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399049</v>
      </c>
      <c r="S23" s="611"/>
      <c r="T23" s="611"/>
      <c r="U23" s="611"/>
      <c r="V23" s="611"/>
      <c r="W23" s="611"/>
      <c r="X23" s="611"/>
      <c r="Y23" s="612"/>
      <c r="Z23" s="613">
        <v>4.7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10</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2841270</v>
      </c>
      <c r="CS24" s="600"/>
      <c r="CT24" s="600"/>
      <c r="CU24" s="600"/>
      <c r="CV24" s="600"/>
      <c r="CW24" s="600"/>
      <c r="CX24" s="600"/>
      <c r="CY24" s="601"/>
      <c r="CZ24" s="604">
        <v>34.5</v>
      </c>
      <c r="DA24" s="605"/>
      <c r="DB24" s="605"/>
      <c r="DC24" s="621"/>
      <c r="DD24" s="644">
        <v>2133044</v>
      </c>
      <c r="DE24" s="600"/>
      <c r="DF24" s="600"/>
      <c r="DG24" s="600"/>
      <c r="DH24" s="600"/>
      <c r="DI24" s="600"/>
      <c r="DJ24" s="600"/>
      <c r="DK24" s="601"/>
      <c r="DL24" s="644">
        <v>1913993</v>
      </c>
      <c r="DM24" s="600"/>
      <c r="DN24" s="600"/>
      <c r="DO24" s="600"/>
      <c r="DP24" s="600"/>
      <c r="DQ24" s="600"/>
      <c r="DR24" s="600"/>
      <c r="DS24" s="600"/>
      <c r="DT24" s="600"/>
      <c r="DU24" s="600"/>
      <c r="DV24" s="601"/>
      <c r="DW24" s="604">
        <v>41.1</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5039504</v>
      </c>
      <c r="S25" s="611"/>
      <c r="T25" s="611"/>
      <c r="U25" s="611"/>
      <c r="V25" s="611"/>
      <c r="W25" s="611"/>
      <c r="X25" s="611"/>
      <c r="Y25" s="612"/>
      <c r="Z25" s="613">
        <v>59.1</v>
      </c>
      <c r="AA25" s="613"/>
      <c r="AB25" s="613"/>
      <c r="AC25" s="613"/>
      <c r="AD25" s="614">
        <v>4640445</v>
      </c>
      <c r="AE25" s="614"/>
      <c r="AF25" s="614"/>
      <c r="AG25" s="614"/>
      <c r="AH25" s="614"/>
      <c r="AI25" s="614"/>
      <c r="AJ25" s="614"/>
      <c r="AK25" s="614"/>
      <c r="AL25" s="615">
        <v>100</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1338729</v>
      </c>
      <c r="CS25" s="640"/>
      <c r="CT25" s="640"/>
      <c r="CU25" s="640"/>
      <c r="CV25" s="640"/>
      <c r="CW25" s="640"/>
      <c r="CX25" s="640"/>
      <c r="CY25" s="641"/>
      <c r="CZ25" s="615">
        <v>16.2</v>
      </c>
      <c r="DA25" s="642"/>
      <c r="DB25" s="642"/>
      <c r="DC25" s="645"/>
      <c r="DD25" s="619">
        <v>1242193</v>
      </c>
      <c r="DE25" s="640"/>
      <c r="DF25" s="640"/>
      <c r="DG25" s="640"/>
      <c r="DH25" s="640"/>
      <c r="DI25" s="640"/>
      <c r="DJ25" s="640"/>
      <c r="DK25" s="641"/>
      <c r="DL25" s="619">
        <v>1188198</v>
      </c>
      <c r="DM25" s="640"/>
      <c r="DN25" s="640"/>
      <c r="DO25" s="640"/>
      <c r="DP25" s="640"/>
      <c r="DQ25" s="640"/>
      <c r="DR25" s="640"/>
      <c r="DS25" s="640"/>
      <c r="DT25" s="640"/>
      <c r="DU25" s="640"/>
      <c r="DV25" s="641"/>
      <c r="DW25" s="615">
        <v>25.5</v>
      </c>
      <c r="DX25" s="642"/>
      <c r="DY25" s="642"/>
      <c r="DZ25" s="642"/>
      <c r="EA25" s="642"/>
      <c r="EB25" s="642"/>
      <c r="EC25" s="643"/>
    </row>
    <row r="26" spans="2:133" ht="11.25" customHeight="1" x14ac:dyDescent="0.15">
      <c r="B26" s="607" t="s">
        <v>283</v>
      </c>
      <c r="C26" s="608"/>
      <c r="D26" s="608"/>
      <c r="E26" s="608"/>
      <c r="F26" s="608"/>
      <c r="G26" s="608"/>
      <c r="H26" s="608"/>
      <c r="I26" s="608"/>
      <c r="J26" s="608"/>
      <c r="K26" s="608"/>
      <c r="L26" s="608"/>
      <c r="M26" s="608"/>
      <c r="N26" s="608"/>
      <c r="O26" s="608"/>
      <c r="P26" s="608"/>
      <c r="Q26" s="609"/>
      <c r="R26" s="610">
        <v>909</v>
      </c>
      <c r="S26" s="611"/>
      <c r="T26" s="611"/>
      <c r="U26" s="611"/>
      <c r="V26" s="611"/>
      <c r="W26" s="611"/>
      <c r="X26" s="611"/>
      <c r="Y26" s="612"/>
      <c r="Z26" s="613">
        <v>0</v>
      </c>
      <c r="AA26" s="613"/>
      <c r="AB26" s="613"/>
      <c r="AC26" s="613"/>
      <c r="AD26" s="614">
        <v>909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615358</v>
      </c>
      <c r="CS26" s="611"/>
      <c r="CT26" s="611"/>
      <c r="CU26" s="611"/>
      <c r="CV26" s="611"/>
      <c r="CW26" s="611"/>
      <c r="CX26" s="611"/>
      <c r="CY26" s="612"/>
      <c r="CZ26" s="615">
        <v>7.5</v>
      </c>
      <c r="DA26" s="642"/>
      <c r="DB26" s="642"/>
      <c r="DC26" s="645"/>
      <c r="DD26" s="619">
        <v>561124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15">
      <c r="B27" s="607" t="s">
        <v>286</v>
      </c>
      <c r="C27" s="608"/>
      <c r="D27" s="608"/>
      <c r="E27" s="608"/>
      <c r="F27" s="608"/>
      <c r="G27" s="608"/>
      <c r="H27" s="608"/>
      <c r="I27" s="608"/>
      <c r="J27" s="608"/>
      <c r="K27" s="608"/>
      <c r="L27" s="608"/>
      <c r="M27" s="608"/>
      <c r="N27" s="608"/>
      <c r="O27" s="608"/>
      <c r="P27" s="608"/>
      <c r="Q27" s="609"/>
      <c r="R27" s="610">
        <v>20556</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1539296</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989543</v>
      </c>
      <c r="CS27" s="640"/>
      <c r="CT27" s="640"/>
      <c r="CU27" s="640"/>
      <c r="CV27" s="640"/>
      <c r="CW27" s="640"/>
      <c r="CX27" s="640"/>
      <c r="CY27" s="641"/>
      <c r="CZ27" s="615">
        <v>12</v>
      </c>
      <c r="DA27" s="642"/>
      <c r="DB27" s="642"/>
      <c r="DC27" s="645"/>
      <c r="DD27" s="619">
        <v>385319</v>
      </c>
      <c r="DE27" s="640"/>
      <c r="DF27" s="640"/>
      <c r="DG27" s="640"/>
      <c r="DH27" s="640"/>
      <c r="DI27" s="640"/>
      <c r="DJ27" s="640"/>
      <c r="DK27" s="641"/>
      <c r="DL27" s="619">
        <v>220263</v>
      </c>
      <c r="DM27" s="640"/>
      <c r="DN27" s="640"/>
      <c r="DO27" s="640"/>
      <c r="DP27" s="640"/>
      <c r="DQ27" s="640"/>
      <c r="DR27" s="640"/>
      <c r="DS27" s="640"/>
      <c r="DT27" s="640"/>
      <c r="DU27" s="640"/>
      <c r="DV27" s="641"/>
      <c r="DW27" s="615">
        <v>4.7</v>
      </c>
      <c r="DX27" s="642"/>
      <c r="DY27" s="642"/>
      <c r="DZ27" s="642"/>
      <c r="EA27" s="642"/>
      <c r="EB27" s="642"/>
      <c r="EC27" s="643"/>
    </row>
    <row r="28" spans="2:133" ht="11.25" customHeight="1" x14ac:dyDescent="0.15">
      <c r="B28" s="607" t="s">
        <v>289</v>
      </c>
      <c r="C28" s="608"/>
      <c r="D28" s="608"/>
      <c r="E28" s="608"/>
      <c r="F28" s="608"/>
      <c r="G28" s="608"/>
      <c r="H28" s="608"/>
      <c r="I28" s="608"/>
      <c r="J28" s="608"/>
      <c r="K28" s="608"/>
      <c r="L28" s="608"/>
      <c r="M28" s="608"/>
      <c r="N28" s="608"/>
      <c r="O28" s="608"/>
      <c r="P28" s="608"/>
      <c r="Q28" s="609"/>
      <c r="R28" s="610">
        <v>85738</v>
      </c>
      <c r="S28" s="611"/>
      <c r="T28" s="611"/>
      <c r="U28" s="611"/>
      <c r="V28" s="611"/>
      <c r="W28" s="611"/>
      <c r="X28" s="611"/>
      <c r="Y28" s="612"/>
      <c r="Z28" s="613">
        <v>1</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512998</v>
      </c>
      <c r="CS28" s="611"/>
      <c r="CT28" s="611"/>
      <c r="CU28" s="611"/>
      <c r="CV28" s="611"/>
      <c r="CW28" s="611"/>
      <c r="CX28" s="611"/>
      <c r="CY28" s="612"/>
      <c r="CZ28" s="615">
        <v>6.2</v>
      </c>
      <c r="DA28" s="642"/>
      <c r="DB28" s="642"/>
      <c r="DC28" s="645"/>
      <c r="DD28" s="619">
        <v>505532</v>
      </c>
      <c r="DE28" s="611"/>
      <c r="DF28" s="611"/>
      <c r="DG28" s="611"/>
      <c r="DH28" s="611"/>
      <c r="DI28" s="611"/>
      <c r="DJ28" s="611"/>
      <c r="DK28" s="612"/>
      <c r="DL28" s="619">
        <v>505532</v>
      </c>
      <c r="DM28" s="611"/>
      <c r="DN28" s="611"/>
      <c r="DO28" s="611"/>
      <c r="DP28" s="611"/>
      <c r="DQ28" s="611"/>
      <c r="DR28" s="611"/>
      <c r="DS28" s="611"/>
      <c r="DT28" s="611"/>
      <c r="DU28" s="611"/>
      <c r="DV28" s="612"/>
      <c r="DW28" s="615">
        <v>10.9</v>
      </c>
      <c r="DX28" s="642"/>
      <c r="DY28" s="642"/>
      <c r="DZ28" s="642"/>
      <c r="EA28" s="642"/>
      <c r="EB28" s="642"/>
      <c r="EC28" s="643"/>
    </row>
    <row r="29" spans="2:133" ht="11.25" customHeight="1" x14ac:dyDescent="0.15">
      <c r="B29" s="607" t="s">
        <v>291</v>
      </c>
      <c r="C29" s="608"/>
      <c r="D29" s="608"/>
      <c r="E29" s="608"/>
      <c r="F29" s="608"/>
      <c r="G29" s="608"/>
      <c r="H29" s="608"/>
      <c r="I29" s="608"/>
      <c r="J29" s="608"/>
      <c r="K29" s="608"/>
      <c r="L29" s="608"/>
      <c r="M29" s="608"/>
      <c r="N29" s="608"/>
      <c r="O29" s="608"/>
      <c r="P29" s="608"/>
      <c r="Q29" s="609"/>
      <c r="R29" s="610">
        <v>20117</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512998</v>
      </c>
      <c r="CS29" s="640"/>
      <c r="CT29" s="640"/>
      <c r="CU29" s="640"/>
      <c r="CV29" s="640"/>
      <c r="CW29" s="640"/>
      <c r="CX29" s="640"/>
      <c r="CY29" s="641"/>
      <c r="CZ29" s="615">
        <v>6.2</v>
      </c>
      <c r="DA29" s="642"/>
      <c r="DB29" s="642"/>
      <c r="DC29" s="645"/>
      <c r="DD29" s="619">
        <v>505532</v>
      </c>
      <c r="DE29" s="640"/>
      <c r="DF29" s="640"/>
      <c r="DG29" s="640"/>
      <c r="DH29" s="640"/>
      <c r="DI29" s="640"/>
      <c r="DJ29" s="640"/>
      <c r="DK29" s="641"/>
      <c r="DL29" s="619">
        <v>505532</v>
      </c>
      <c r="DM29" s="640"/>
      <c r="DN29" s="640"/>
      <c r="DO29" s="640"/>
      <c r="DP29" s="640"/>
      <c r="DQ29" s="640"/>
      <c r="DR29" s="640"/>
      <c r="DS29" s="640"/>
      <c r="DT29" s="640"/>
      <c r="DU29" s="640"/>
      <c r="DV29" s="641"/>
      <c r="DW29" s="615">
        <v>10.9</v>
      </c>
      <c r="DX29" s="642"/>
      <c r="DY29" s="642"/>
      <c r="DZ29" s="642"/>
      <c r="EA29" s="642"/>
      <c r="EB29" s="642"/>
      <c r="EC29" s="643"/>
    </row>
    <row r="30" spans="2:133" ht="11.25" customHeight="1" x14ac:dyDescent="0.15">
      <c r="B30" s="607" t="s">
        <v>293</v>
      </c>
      <c r="C30" s="608"/>
      <c r="D30" s="608"/>
      <c r="E30" s="608"/>
      <c r="F30" s="608"/>
      <c r="G30" s="608"/>
      <c r="H30" s="608"/>
      <c r="I30" s="608"/>
      <c r="J30" s="608"/>
      <c r="K30" s="608"/>
      <c r="L30" s="608"/>
      <c r="M30" s="608"/>
      <c r="N30" s="608"/>
      <c r="O30" s="608"/>
      <c r="P30" s="608"/>
      <c r="Q30" s="609"/>
      <c r="R30" s="610">
        <v>926036</v>
      </c>
      <c r="S30" s="611"/>
      <c r="T30" s="611"/>
      <c r="U30" s="611"/>
      <c r="V30" s="611"/>
      <c r="W30" s="611"/>
      <c r="X30" s="611"/>
      <c r="Y30" s="612"/>
      <c r="Z30" s="613">
        <v>10.9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498963</v>
      </c>
      <c r="CS30" s="611"/>
      <c r="CT30" s="611"/>
      <c r="CU30" s="611"/>
      <c r="CV30" s="611"/>
      <c r="CW30" s="611"/>
      <c r="CX30" s="611"/>
      <c r="CY30" s="612"/>
      <c r="CZ30" s="615">
        <v>6.1</v>
      </c>
      <c r="DA30" s="642"/>
      <c r="DB30" s="642"/>
      <c r="DC30" s="645"/>
      <c r="DD30" s="619">
        <v>491497</v>
      </c>
      <c r="DE30" s="611"/>
      <c r="DF30" s="611"/>
      <c r="DG30" s="611"/>
      <c r="DH30" s="611"/>
      <c r="DI30" s="611"/>
      <c r="DJ30" s="611"/>
      <c r="DK30" s="612"/>
      <c r="DL30" s="619">
        <v>491497</v>
      </c>
      <c r="DM30" s="611"/>
      <c r="DN30" s="611"/>
      <c r="DO30" s="611"/>
      <c r="DP30" s="611"/>
      <c r="DQ30" s="611"/>
      <c r="DR30" s="611"/>
      <c r="DS30" s="611"/>
      <c r="DT30" s="611"/>
      <c r="DU30" s="611"/>
      <c r="DV30" s="612"/>
      <c r="DW30" s="615">
        <v>10.6</v>
      </c>
      <c r="DX30" s="642"/>
      <c r="DY30" s="642"/>
      <c r="DZ30" s="642"/>
      <c r="EA30" s="642"/>
      <c r="EB30" s="642"/>
      <c r="EC30" s="643"/>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99.2</v>
      </c>
      <c r="BH31" s="654"/>
      <c r="BI31" s="654"/>
      <c r="BJ31" s="654"/>
      <c r="BK31" s="654"/>
      <c r="BL31" s="654"/>
      <c r="BM31" s="605">
        <v>97</v>
      </c>
      <c r="BN31" s="654"/>
      <c r="BO31" s="654"/>
      <c r="BP31" s="654"/>
      <c r="BQ31" s="655"/>
      <c r="BR31" s="657">
        <v>99.1</v>
      </c>
      <c r="BS31" s="654"/>
      <c r="BT31" s="654"/>
      <c r="BU31" s="654"/>
      <c r="BV31" s="654"/>
      <c r="BW31" s="654"/>
      <c r="BX31" s="605">
        <v>97</v>
      </c>
      <c r="BY31" s="654"/>
      <c r="BZ31" s="654"/>
      <c r="CA31" s="654"/>
      <c r="CB31" s="655"/>
      <c r="CD31" s="650"/>
      <c r="CE31" s="651"/>
      <c r="CF31" s="607" t="s">
        <v>300</v>
      </c>
      <c r="CG31" s="608"/>
      <c r="CH31" s="608"/>
      <c r="CI31" s="608"/>
      <c r="CJ31" s="608"/>
      <c r="CK31" s="608"/>
      <c r="CL31" s="608"/>
      <c r="CM31" s="608"/>
      <c r="CN31" s="608"/>
      <c r="CO31" s="608"/>
      <c r="CP31" s="608"/>
      <c r="CQ31" s="609"/>
      <c r="CR31" s="610">
        <v>14035</v>
      </c>
      <c r="CS31" s="640"/>
      <c r="CT31" s="640"/>
      <c r="CU31" s="640"/>
      <c r="CV31" s="640"/>
      <c r="CW31" s="640"/>
      <c r="CX31" s="640"/>
      <c r="CY31" s="641"/>
      <c r="CZ31" s="615">
        <v>0.2</v>
      </c>
      <c r="DA31" s="642"/>
      <c r="DB31" s="642"/>
      <c r="DC31" s="645"/>
      <c r="DD31" s="619">
        <v>14035</v>
      </c>
      <c r="DE31" s="640"/>
      <c r="DF31" s="640"/>
      <c r="DG31" s="640"/>
      <c r="DH31" s="640"/>
      <c r="DI31" s="640"/>
      <c r="DJ31" s="640"/>
      <c r="DK31" s="641"/>
      <c r="DL31" s="619">
        <v>14035</v>
      </c>
      <c r="DM31" s="640"/>
      <c r="DN31" s="640"/>
      <c r="DO31" s="640"/>
      <c r="DP31" s="640"/>
      <c r="DQ31" s="640"/>
      <c r="DR31" s="640"/>
      <c r="DS31" s="640"/>
      <c r="DT31" s="640"/>
      <c r="DU31" s="640"/>
      <c r="DV31" s="641"/>
      <c r="DW31" s="615">
        <v>0.3</v>
      </c>
      <c r="DX31" s="642"/>
      <c r="DY31" s="642"/>
      <c r="DZ31" s="642"/>
      <c r="EA31" s="642"/>
      <c r="EB31" s="642"/>
      <c r="EC31" s="643"/>
    </row>
    <row r="32" spans="2:133" ht="11.25" customHeight="1" x14ac:dyDescent="0.15">
      <c r="B32" s="607" t="s">
        <v>301</v>
      </c>
      <c r="C32" s="608"/>
      <c r="D32" s="608"/>
      <c r="E32" s="608"/>
      <c r="F32" s="608"/>
      <c r="G32" s="608"/>
      <c r="H32" s="608"/>
      <c r="I32" s="608"/>
      <c r="J32" s="608"/>
      <c r="K32" s="608"/>
      <c r="L32" s="608"/>
      <c r="M32" s="608"/>
      <c r="N32" s="608"/>
      <c r="O32" s="608"/>
      <c r="P32" s="608"/>
      <c r="Q32" s="609"/>
      <c r="R32" s="610">
        <v>389421</v>
      </c>
      <c r="S32" s="611"/>
      <c r="T32" s="611"/>
      <c r="U32" s="611"/>
      <c r="V32" s="611"/>
      <c r="W32" s="611"/>
      <c r="X32" s="611"/>
      <c r="Y32" s="612"/>
      <c r="Z32" s="613">
        <v>4.5999999999999996</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99.2</v>
      </c>
      <c r="BH32" s="640"/>
      <c r="BI32" s="640"/>
      <c r="BJ32" s="640"/>
      <c r="BK32" s="640"/>
      <c r="BL32" s="640"/>
      <c r="BM32" s="616">
        <v>97.6</v>
      </c>
      <c r="BN32" s="640"/>
      <c r="BO32" s="640"/>
      <c r="BP32" s="640"/>
      <c r="BQ32" s="656"/>
      <c r="BR32" s="667">
        <v>99</v>
      </c>
      <c r="BS32" s="640"/>
      <c r="BT32" s="640"/>
      <c r="BU32" s="640"/>
      <c r="BV32" s="640"/>
      <c r="BW32" s="640"/>
      <c r="BX32" s="616">
        <v>97.8</v>
      </c>
      <c r="BY32" s="640"/>
      <c r="BZ32" s="640"/>
      <c r="CA32" s="640"/>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2"/>
      <c r="DB32" s="642"/>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2"/>
      <c r="DY32" s="642"/>
      <c r="DZ32" s="642"/>
      <c r="EA32" s="642"/>
      <c r="EB32" s="642"/>
      <c r="EC32" s="643"/>
    </row>
    <row r="33" spans="2:133" ht="11.25" customHeight="1" x14ac:dyDescent="0.15">
      <c r="B33" s="607" t="s">
        <v>305</v>
      </c>
      <c r="C33" s="608"/>
      <c r="D33" s="608"/>
      <c r="E33" s="608"/>
      <c r="F33" s="608"/>
      <c r="G33" s="608"/>
      <c r="H33" s="608"/>
      <c r="I33" s="608"/>
      <c r="J33" s="608"/>
      <c r="K33" s="608"/>
      <c r="L33" s="608"/>
      <c r="M33" s="608"/>
      <c r="N33" s="608"/>
      <c r="O33" s="608"/>
      <c r="P33" s="608"/>
      <c r="Q33" s="609"/>
      <c r="R33" s="610">
        <v>8945</v>
      </c>
      <c r="S33" s="611"/>
      <c r="T33" s="611"/>
      <c r="U33" s="611"/>
      <c r="V33" s="611"/>
      <c r="W33" s="611"/>
      <c r="X33" s="611"/>
      <c r="Y33" s="612"/>
      <c r="Z33" s="613">
        <v>0.1</v>
      </c>
      <c r="AA33" s="613"/>
      <c r="AB33" s="613"/>
      <c r="AC33" s="613"/>
      <c r="AD33" s="614">
        <v>6</v>
      </c>
      <c r="AE33" s="614"/>
      <c r="AF33" s="614"/>
      <c r="AG33" s="614"/>
      <c r="AH33" s="614"/>
      <c r="AI33" s="614"/>
      <c r="AJ33" s="614"/>
      <c r="AK33" s="614"/>
      <c r="AL33" s="615">
        <v>0</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99.1</v>
      </c>
      <c r="BH33" s="669"/>
      <c r="BI33" s="669"/>
      <c r="BJ33" s="669"/>
      <c r="BK33" s="669"/>
      <c r="BL33" s="669"/>
      <c r="BM33" s="670">
        <v>96.1</v>
      </c>
      <c r="BN33" s="669"/>
      <c r="BO33" s="669"/>
      <c r="BP33" s="669"/>
      <c r="BQ33" s="671"/>
      <c r="BR33" s="668">
        <v>99.1</v>
      </c>
      <c r="BS33" s="669"/>
      <c r="BT33" s="669"/>
      <c r="BU33" s="669"/>
      <c r="BV33" s="669"/>
      <c r="BW33" s="669"/>
      <c r="BX33" s="670">
        <v>96</v>
      </c>
      <c r="BY33" s="669"/>
      <c r="BZ33" s="669"/>
      <c r="CA33" s="669"/>
      <c r="CB33" s="671"/>
      <c r="CD33" s="607" t="s">
        <v>307</v>
      </c>
      <c r="CE33" s="608"/>
      <c r="CF33" s="608"/>
      <c r="CG33" s="608"/>
      <c r="CH33" s="608"/>
      <c r="CI33" s="608"/>
      <c r="CJ33" s="608"/>
      <c r="CK33" s="608"/>
      <c r="CL33" s="608"/>
      <c r="CM33" s="608"/>
      <c r="CN33" s="608"/>
      <c r="CO33" s="608"/>
      <c r="CP33" s="608"/>
      <c r="CQ33" s="609"/>
      <c r="CR33" s="610">
        <v>4193289</v>
      </c>
      <c r="CS33" s="640"/>
      <c r="CT33" s="640"/>
      <c r="CU33" s="640"/>
      <c r="CV33" s="640"/>
      <c r="CW33" s="640"/>
      <c r="CX33" s="640"/>
      <c r="CY33" s="641"/>
      <c r="CZ33" s="615">
        <v>50.8</v>
      </c>
      <c r="DA33" s="642"/>
      <c r="DB33" s="642"/>
      <c r="DC33" s="645"/>
      <c r="DD33" s="619">
        <v>2822889</v>
      </c>
      <c r="DE33" s="640"/>
      <c r="DF33" s="640"/>
      <c r="DG33" s="640"/>
      <c r="DH33" s="640"/>
      <c r="DI33" s="640"/>
      <c r="DJ33" s="640"/>
      <c r="DK33" s="641"/>
      <c r="DL33" s="619">
        <v>1845906</v>
      </c>
      <c r="DM33" s="640"/>
      <c r="DN33" s="640"/>
      <c r="DO33" s="640"/>
      <c r="DP33" s="640"/>
      <c r="DQ33" s="640"/>
      <c r="DR33" s="640"/>
      <c r="DS33" s="640"/>
      <c r="DT33" s="640"/>
      <c r="DU33" s="640"/>
      <c r="DV33" s="641"/>
      <c r="DW33" s="615">
        <v>39.700000000000003</v>
      </c>
      <c r="DX33" s="642"/>
      <c r="DY33" s="642"/>
      <c r="DZ33" s="642"/>
      <c r="EA33" s="642"/>
      <c r="EB33" s="642"/>
      <c r="EC33" s="643"/>
    </row>
    <row r="34" spans="2:133" ht="11.25" customHeight="1" x14ac:dyDescent="0.15">
      <c r="B34" s="607" t="s">
        <v>308</v>
      </c>
      <c r="C34" s="608"/>
      <c r="D34" s="608"/>
      <c r="E34" s="608"/>
      <c r="F34" s="608"/>
      <c r="G34" s="608"/>
      <c r="H34" s="608"/>
      <c r="I34" s="608"/>
      <c r="J34" s="608"/>
      <c r="K34" s="608"/>
      <c r="L34" s="608"/>
      <c r="M34" s="608"/>
      <c r="N34" s="608"/>
      <c r="O34" s="608"/>
      <c r="P34" s="608"/>
      <c r="Q34" s="609"/>
      <c r="R34" s="610">
        <v>414393</v>
      </c>
      <c r="S34" s="611"/>
      <c r="T34" s="611"/>
      <c r="U34" s="611"/>
      <c r="V34" s="611"/>
      <c r="W34" s="611"/>
      <c r="X34" s="611"/>
      <c r="Y34" s="612"/>
      <c r="Z34" s="613">
        <v>4.9000000000000004</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1314040</v>
      </c>
      <c r="CS34" s="611"/>
      <c r="CT34" s="611"/>
      <c r="CU34" s="611"/>
      <c r="CV34" s="611"/>
      <c r="CW34" s="611"/>
      <c r="CX34" s="611"/>
      <c r="CY34" s="612"/>
      <c r="CZ34" s="615">
        <v>15.9</v>
      </c>
      <c r="DA34" s="642"/>
      <c r="DB34" s="642"/>
      <c r="DC34" s="645"/>
      <c r="DD34" s="619">
        <v>791523</v>
      </c>
      <c r="DE34" s="611"/>
      <c r="DF34" s="611"/>
      <c r="DG34" s="611"/>
      <c r="DH34" s="611"/>
      <c r="DI34" s="611"/>
      <c r="DJ34" s="611"/>
      <c r="DK34" s="612"/>
      <c r="DL34" s="619">
        <v>622800</v>
      </c>
      <c r="DM34" s="611"/>
      <c r="DN34" s="611"/>
      <c r="DO34" s="611"/>
      <c r="DP34" s="611"/>
      <c r="DQ34" s="611"/>
      <c r="DR34" s="611"/>
      <c r="DS34" s="611"/>
      <c r="DT34" s="611"/>
      <c r="DU34" s="611"/>
      <c r="DV34" s="612"/>
      <c r="DW34" s="615">
        <v>13.4</v>
      </c>
      <c r="DX34" s="642"/>
      <c r="DY34" s="642"/>
      <c r="DZ34" s="642"/>
      <c r="EA34" s="642"/>
      <c r="EB34" s="642"/>
      <c r="EC34" s="643"/>
    </row>
    <row r="35" spans="2:133" ht="11.25" customHeight="1" x14ac:dyDescent="0.15">
      <c r="B35" s="607" t="s">
        <v>310</v>
      </c>
      <c r="C35" s="608"/>
      <c r="D35" s="608"/>
      <c r="E35" s="608"/>
      <c r="F35" s="608"/>
      <c r="G35" s="608"/>
      <c r="H35" s="608"/>
      <c r="I35" s="608"/>
      <c r="J35" s="608"/>
      <c r="K35" s="608"/>
      <c r="L35" s="608"/>
      <c r="M35" s="608"/>
      <c r="N35" s="608"/>
      <c r="O35" s="608"/>
      <c r="P35" s="608"/>
      <c r="Q35" s="609"/>
      <c r="R35" s="610">
        <v>164503</v>
      </c>
      <c r="S35" s="611"/>
      <c r="T35" s="611"/>
      <c r="U35" s="611"/>
      <c r="V35" s="611"/>
      <c r="W35" s="611"/>
      <c r="X35" s="611"/>
      <c r="Y35" s="612"/>
      <c r="Z35" s="613">
        <v>1.9</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36515</v>
      </c>
      <c r="CS35" s="640"/>
      <c r="CT35" s="640"/>
      <c r="CU35" s="640"/>
      <c r="CV35" s="640"/>
      <c r="CW35" s="640"/>
      <c r="CX35" s="640"/>
      <c r="CY35" s="641"/>
      <c r="CZ35" s="615">
        <v>0.4</v>
      </c>
      <c r="DA35" s="642"/>
      <c r="DB35" s="642"/>
      <c r="DC35" s="645"/>
      <c r="DD35" s="619">
        <v>33608</v>
      </c>
      <c r="DE35" s="640"/>
      <c r="DF35" s="640"/>
      <c r="DG35" s="640"/>
      <c r="DH35" s="640"/>
      <c r="DI35" s="640"/>
      <c r="DJ35" s="640"/>
      <c r="DK35" s="641"/>
      <c r="DL35" s="619">
        <v>27677</v>
      </c>
      <c r="DM35" s="640"/>
      <c r="DN35" s="640"/>
      <c r="DO35" s="640"/>
      <c r="DP35" s="640"/>
      <c r="DQ35" s="640"/>
      <c r="DR35" s="640"/>
      <c r="DS35" s="640"/>
      <c r="DT35" s="640"/>
      <c r="DU35" s="640"/>
      <c r="DV35" s="641"/>
      <c r="DW35" s="615">
        <v>0.6</v>
      </c>
      <c r="DX35" s="642"/>
      <c r="DY35" s="642"/>
      <c r="DZ35" s="642"/>
      <c r="EA35" s="642"/>
      <c r="EB35" s="642"/>
      <c r="EC35" s="643"/>
    </row>
    <row r="36" spans="2:133" ht="11.25" customHeight="1" x14ac:dyDescent="0.15">
      <c r="B36" s="607" t="s">
        <v>314</v>
      </c>
      <c r="C36" s="608"/>
      <c r="D36" s="608"/>
      <c r="E36" s="608"/>
      <c r="F36" s="608"/>
      <c r="G36" s="608"/>
      <c r="H36" s="608"/>
      <c r="I36" s="608"/>
      <c r="J36" s="608"/>
      <c r="K36" s="608"/>
      <c r="L36" s="608"/>
      <c r="M36" s="608"/>
      <c r="N36" s="608"/>
      <c r="O36" s="608"/>
      <c r="P36" s="608"/>
      <c r="Q36" s="609"/>
      <c r="R36" s="610">
        <v>423172</v>
      </c>
      <c r="S36" s="611"/>
      <c r="T36" s="611"/>
      <c r="U36" s="611"/>
      <c r="V36" s="611"/>
      <c r="W36" s="611"/>
      <c r="X36" s="611"/>
      <c r="Y36" s="612"/>
      <c r="Z36" s="613">
        <v>5</v>
      </c>
      <c r="AA36" s="613"/>
      <c r="AB36" s="613"/>
      <c r="AC36" s="613"/>
      <c r="AD36" s="614" t="s">
        <v>122</v>
      </c>
      <c r="AE36" s="614"/>
      <c r="AF36" s="614"/>
      <c r="AG36" s="614"/>
      <c r="AH36" s="614"/>
      <c r="AI36" s="614"/>
      <c r="AJ36" s="614"/>
      <c r="AK36" s="614"/>
      <c r="AL36" s="615" t="s">
        <v>122</v>
      </c>
      <c r="AM36" s="616"/>
      <c r="AN36" s="616"/>
      <c r="AO36" s="617"/>
      <c r="AP36" s="206"/>
      <c r="AQ36" s="672" t="s">
        <v>315</v>
      </c>
      <c r="AR36" s="673"/>
      <c r="AS36" s="673"/>
      <c r="AT36" s="673"/>
      <c r="AU36" s="673"/>
      <c r="AV36" s="673"/>
      <c r="AW36" s="673"/>
      <c r="AX36" s="673"/>
      <c r="AY36" s="674"/>
      <c r="AZ36" s="599">
        <v>1105761</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15835</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1545540</v>
      </c>
      <c r="CS36" s="611"/>
      <c r="CT36" s="611"/>
      <c r="CU36" s="611"/>
      <c r="CV36" s="611"/>
      <c r="CW36" s="611"/>
      <c r="CX36" s="611"/>
      <c r="CY36" s="612"/>
      <c r="CZ36" s="615">
        <v>18.7</v>
      </c>
      <c r="DA36" s="642"/>
      <c r="DB36" s="642"/>
      <c r="DC36" s="645"/>
      <c r="DD36" s="619">
        <v>1381631</v>
      </c>
      <c r="DE36" s="611"/>
      <c r="DF36" s="611"/>
      <c r="DG36" s="611"/>
      <c r="DH36" s="611"/>
      <c r="DI36" s="611"/>
      <c r="DJ36" s="611"/>
      <c r="DK36" s="612"/>
      <c r="DL36" s="619">
        <v>838719</v>
      </c>
      <c r="DM36" s="611"/>
      <c r="DN36" s="611"/>
      <c r="DO36" s="611"/>
      <c r="DP36" s="611"/>
      <c r="DQ36" s="611"/>
      <c r="DR36" s="611"/>
      <c r="DS36" s="611"/>
      <c r="DT36" s="611"/>
      <c r="DU36" s="611"/>
      <c r="DV36" s="612"/>
      <c r="DW36" s="615">
        <v>18</v>
      </c>
      <c r="DX36" s="642"/>
      <c r="DY36" s="642"/>
      <c r="DZ36" s="642"/>
      <c r="EA36" s="642"/>
      <c r="EB36" s="642"/>
      <c r="EC36" s="643"/>
    </row>
    <row r="37" spans="2:133" ht="11.25" customHeight="1" x14ac:dyDescent="0.15">
      <c r="B37" s="607" t="s">
        <v>318</v>
      </c>
      <c r="C37" s="608"/>
      <c r="D37" s="608"/>
      <c r="E37" s="608"/>
      <c r="F37" s="608"/>
      <c r="G37" s="608"/>
      <c r="H37" s="608"/>
      <c r="I37" s="608"/>
      <c r="J37" s="608"/>
      <c r="K37" s="608"/>
      <c r="L37" s="608"/>
      <c r="M37" s="608"/>
      <c r="N37" s="608"/>
      <c r="O37" s="608"/>
      <c r="P37" s="608"/>
      <c r="Q37" s="609"/>
      <c r="R37" s="610">
        <v>572450</v>
      </c>
      <c r="S37" s="611"/>
      <c r="T37" s="611"/>
      <c r="U37" s="611"/>
      <c r="V37" s="611"/>
      <c r="W37" s="611"/>
      <c r="X37" s="611"/>
      <c r="Y37" s="612"/>
      <c r="Z37" s="613">
        <v>6.7</v>
      </c>
      <c r="AA37" s="613"/>
      <c r="AB37" s="613"/>
      <c r="AC37" s="613"/>
      <c r="AD37" s="614">
        <v>452</v>
      </c>
      <c r="AE37" s="614"/>
      <c r="AF37" s="614"/>
      <c r="AG37" s="614"/>
      <c r="AH37" s="614"/>
      <c r="AI37" s="614"/>
      <c r="AJ37" s="614"/>
      <c r="AK37" s="614"/>
      <c r="AL37" s="615">
        <v>0</v>
      </c>
      <c r="AM37" s="616"/>
      <c r="AN37" s="616"/>
      <c r="AO37" s="617"/>
      <c r="AQ37" s="676" t="s">
        <v>319</v>
      </c>
      <c r="AR37" s="677"/>
      <c r="AS37" s="677"/>
      <c r="AT37" s="677"/>
      <c r="AU37" s="677"/>
      <c r="AV37" s="677"/>
      <c r="AW37" s="677"/>
      <c r="AX37" s="677"/>
      <c r="AY37" s="678"/>
      <c r="AZ37" s="610">
        <v>504214</v>
      </c>
      <c r="BA37" s="611"/>
      <c r="BB37" s="611"/>
      <c r="BC37" s="611"/>
      <c r="BD37" s="640"/>
      <c r="BE37" s="640"/>
      <c r="BF37" s="656"/>
      <c r="BG37" s="607" t="s">
        <v>320</v>
      </c>
      <c r="BH37" s="608"/>
      <c r="BI37" s="608"/>
      <c r="BJ37" s="608"/>
      <c r="BK37" s="608"/>
      <c r="BL37" s="608"/>
      <c r="BM37" s="608"/>
      <c r="BN37" s="608"/>
      <c r="BO37" s="608"/>
      <c r="BP37" s="608"/>
      <c r="BQ37" s="608"/>
      <c r="BR37" s="608"/>
      <c r="BS37" s="608"/>
      <c r="BT37" s="608"/>
      <c r="BU37" s="609"/>
      <c r="BV37" s="610">
        <v>15835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317162</v>
      </c>
      <c r="CS37" s="640"/>
      <c r="CT37" s="640"/>
      <c r="CU37" s="640"/>
      <c r="CV37" s="640"/>
      <c r="CW37" s="640"/>
      <c r="CX37" s="640"/>
      <c r="CY37" s="641"/>
      <c r="CZ37" s="615">
        <v>3.8</v>
      </c>
      <c r="DA37" s="642"/>
      <c r="DB37" s="642"/>
      <c r="DC37" s="645"/>
      <c r="DD37" s="619">
        <v>305385</v>
      </c>
      <c r="DE37" s="640"/>
      <c r="DF37" s="640"/>
      <c r="DG37" s="640"/>
      <c r="DH37" s="640"/>
      <c r="DI37" s="640"/>
      <c r="DJ37" s="640"/>
      <c r="DK37" s="641"/>
      <c r="DL37" s="619">
        <v>261618</v>
      </c>
      <c r="DM37" s="640"/>
      <c r="DN37" s="640"/>
      <c r="DO37" s="640"/>
      <c r="DP37" s="640"/>
      <c r="DQ37" s="640"/>
      <c r="DR37" s="640"/>
      <c r="DS37" s="640"/>
      <c r="DT37" s="640"/>
      <c r="DU37" s="640"/>
      <c r="DV37" s="641"/>
      <c r="DW37" s="615">
        <v>5.6</v>
      </c>
      <c r="DX37" s="642"/>
      <c r="DY37" s="642"/>
      <c r="DZ37" s="642"/>
      <c r="EA37" s="642"/>
      <c r="EB37" s="642"/>
      <c r="EC37" s="643"/>
    </row>
    <row r="38" spans="2:133" ht="11.25" customHeight="1" x14ac:dyDescent="0.15">
      <c r="B38" s="607" t="s">
        <v>322</v>
      </c>
      <c r="C38" s="608"/>
      <c r="D38" s="608"/>
      <c r="E38" s="608"/>
      <c r="F38" s="608"/>
      <c r="G38" s="608"/>
      <c r="H38" s="608"/>
      <c r="I38" s="608"/>
      <c r="J38" s="608"/>
      <c r="K38" s="608"/>
      <c r="L38" s="608"/>
      <c r="M38" s="608"/>
      <c r="N38" s="608"/>
      <c r="O38" s="608"/>
      <c r="P38" s="608"/>
      <c r="Q38" s="609"/>
      <c r="R38" s="610">
        <v>464783</v>
      </c>
      <c r="S38" s="611"/>
      <c r="T38" s="611"/>
      <c r="U38" s="611"/>
      <c r="V38" s="611"/>
      <c r="W38" s="611"/>
      <c r="X38" s="611"/>
      <c r="Y38" s="612"/>
      <c r="Z38" s="613">
        <v>5.4</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v>78779</v>
      </c>
      <c r="BA38" s="611"/>
      <c r="BB38" s="611"/>
      <c r="BC38" s="611"/>
      <c r="BD38" s="640"/>
      <c r="BE38" s="640"/>
      <c r="BF38" s="656"/>
      <c r="BG38" s="607" t="s">
        <v>324</v>
      </c>
      <c r="BH38" s="608"/>
      <c r="BI38" s="608"/>
      <c r="BJ38" s="608"/>
      <c r="BK38" s="608"/>
      <c r="BL38" s="608"/>
      <c r="BM38" s="608"/>
      <c r="BN38" s="608"/>
      <c r="BO38" s="608"/>
      <c r="BP38" s="608"/>
      <c r="BQ38" s="608"/>
      <c r="BR38" s="608"/>
      <c r="BS38" s="608"/>
      <c r="BT38" s="608"/>
      <c r="BU38" s="609"/>
      <c r="BV38" s="610">
        <v>1636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516607</v>
      </c>
      <c r="CS38" s="611"/>
      <c r="CT38" s="611"/>
      <c r="CU38" s="611"/>
      <c r="CV38" s="611"/>
      <c r="CW38" s="611"/>
      <c r="CX38" s="611"/>
      <c r="CY38" s="612"/>
      <c r="CZ38" s="615">
        <v>6.3</v>
      </c>
      <c r="DA38" s="642"/>
      <c r="DB38" s="642"/>
      <c r="DC38" s="645"/>
      <c r="DD38" s="619">
        <v>433217</v>
      </c>
      <c r="DE38" s="611"/>
      <c r="DF38" s="611"/>
      <c r="DG38" s="611"/>
      <c r="DH38" s="611"/>
      <c r="DI38" s="611"/>
      <c r="DJ38" s="611"/>
      <c r="DK38" s="612"/>
      <c r="DL38" s="619">
        <v>356710</v>
      </c>
      <c r="DM38" s="611"/>
      <c r="DN38" s="611"/>
      <c r="DO38" s="611"/>
      <c r="DP38" s="611"/>
      <c r="DQ38" s="611"/>
      <c r="DR38" s="611"/>
      <c r="DS38" s="611"/>
      <c r="DT38" s="611"/>
      <c r="DU38" s="611"/>
      <c r="DV38" s="612"/>
      <c r="DW38" s="615">
        <v>7.7</v>
      </c>
      <c r="DX38" s="642"/>
      <c r="DY38" s="642"/>
      <c r="DZ38" s="642"/>
      <c r="EA38" s="642"/>
      <c r="EB38" s="642"/>
      <c r="EC38" s="643"/>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v>6161</v>
      </c>
      <c r="BA39" s="611"/>
      <c r="BB39" s="611"/>
      <c r="BC39" s="611"/>
      <c r="BD39" s="640"/>
      <c r="BE39" s="640"/>
      <c r="BF39" s="656"/>
      <c r="BG39" s="607" t="s">
        <v>328</v>
      </c>
      <c r="BH39" s="608"/>
      <c r="BI39" s="608"/>
      <c r="BJ39" s="608"/>
      <c r="BK39" s="608"/>
      <c r="BL39" s="608"/>
      <c r="BM39" s="608"/>
      <c r="BN39" s="608"/>
      <c r="BO39" s="608"/>
      <c r="BP39" s="608"/>
      <c r="BQ39" s="608"/>
      <c r="BR39" s="608"/>
      <c r="BS39" s="608"/>
      <c r="BT39" s="608"/>
      <c r="BU39" s="609"/>
      <c r="BV39" s="610">
        <v>2624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672587</v>
      </c>
      <c r="CS39" s="640"/>
      <c r="CT39" s="640"/>
      <c r="CU39" s="640"/>
      <c r="CV39" s="640"/>
      <c r="CW39" s="640"/>
      <c r="CX39" s="640"/>
      <c r="CY39" s="641"/>
      <c r="CZ39" s="615">
        <v>8.1999999999999993</v>
      </c>
      <c r="DA39" s="642"/>
      <c r="DB39" s="642"/>
      <c r="DC39" s="645"/>
      <c r="DD39" s="619">
        <v>182910</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15">
      <c r="B40" s="607" t="s">
        <v>330</v>
      </c>
      <c r="C40" s="608"/>
      <c r="D40" s="608"/>
      <c r="E40" s="608"/>
      <c r="F40" s="608"/>
      <c r="G40" s="608"/>
      <c r="H40" s="608"/>
      <c r="I40" s="608"/>
      <c r="J40" s="608"/>
      <c r="K40" s="608"/>
      <c r="L40" s="608"/>
      <c r="M40" s="608"/>
      <c r="N40" s="608"/>
      <c r="O40" s="608"/>
      <c r="P40" s="608"/>
      <c r="Q40" s="609"/>
      <c r="R40" s="610">
        <v>12183</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t="s">
        <v>122</v>
      </c>
      <c r="BA40" s="611"/>
      <c r="BB40" s="611"/>
      <c r="BC40" s="611"/>
      <c r="BD40" s="640"/>
      <c r="BE40" s="640"/>
      <c r="BF40" s="656"/>
      <c r="BG40" s="660" t="s">
        <v>332</v>
      </c>
      <c r="BH40" s="661"/>
      <c r="BI40" s="661"/>
      <c r="BJ40" s="661"/>
      <c r="BK40" s="661"/>
      <c r="BL40" s="202"/>
      <c r="BM40" s="608" t="s">
        <v>333</v>
      </c>
      <c r="BN40" s="608"/>
      <c r="BO40" s="608"/>
      <c r="BP40" s="608"/>
      <c r="BQ40" s="608"/>
      <c r="BR40" s="608"/>
      <c r="BS40" s="608"/>
      <c r="BT40" s="608"/>
      <c r="BU40" s="609"/>
      <c r="BV40" s="610">
        <v>96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108000</v>
      </c>
      <c r="CS40" s="611"/>
      <c r="CT40" s="611"/>
      <c r="CU40" s="611"/>
      <c r="CV40" s="611"/>
      <c r="CW40" s="611"/>
      <c r="CX40" s="611"/>
      <c r="CY40" s="612"/>
      <c r="CZ40" s="615">
        <v>1.3</v>
      </c>
      <c r="DA40" s="642"/>
      <c r="DB40" s="642"/>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15">
      <c r="B41" s="631" t="s">
        <v>335</v>
      </c>
      <c r="C41" s="632"/>
      <c r="D41" s="632"/>
      <c r="E41" s="632"/>
      <c r="F41" s="632"/>
      <c r="G41" s="632"/>
      <c r="H41" s="632"/>
      <c r="I41" s="632"/>
      <c r="J41" s="632"/>
      <c r="K41" s="632"/>
      <c r="L41" s="632"/>
      <c r="M41" s="632"/>
      <c r="N41" s="632"/>
      <c r="O41" s="632"/>
      <c r="P41" s="632"/>
      <c r="Q41" s="633"/>
      <c r="R41" s="685">
        <v>8530527</v>
      </c>
      <c r="S41" s="686"/>
      <c r="T41" s="686"/>
      <c r="U41" s="686"/>
      <c r="V41" s="686"/>
      <c r="W41" s="686"/>
      <c r="X41" s="686"/>
      <c r="Y41" s="687"/>
      <c r="Z41" s="688">
        <v>100</v>
      </c>
      <c r="AA41" s="688"/>
      <c r="AB41" s="688"/>
      <c r="AC41" s="688"/>
      <c r="AD41" s="689">
        <v>4641812</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89286</v>
      </c>
      <c r="BA41" s="611"/>
      <c r="BB41" s="611"/>
      <c r="BC41" s="611"/>
      <c r="BD41" s="640"/>
      <c r="BE41" s="640"/>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339</v>
      </c>
      <c r="AR42" s="693"/>
      <c r="AS42" s="693"/>
      <c r="AT42" s="693"/>
      <c r="AU42" s="693"/>
      <c r="AV42" s="693"/>
      <c r="AW42" s="693"/>
      <c r="AX42" s="693"/>
      <c r="AY42" s="694"/>
      <c r="AZ42" s="685">
        <v>427321</v>
      </c>
      <c r="BA42" s="686"/>
      <c r="BB42" s="686"/>
      <c r="BC42" s="686"/>
      <c r="BD42" s="669"/>
      <c r="BE42" s="669"/>
      <c r="BF42" s="671"/>
      <c r="BG42" s="662"/>
      <c r="BH42" s="663"/>
      <c r="BI42" s="663"/>
      <c r="BJ42" s="663"/>
      <c r="BK42" s="663"/>
      <c r="BL42" s="203"/>
      <c r="BM42" s="632" t="s">
        <v>340</v>
      </c>
      <c r="BN42" s="632"/>
      <c r="BO42" s="632"/>
      <c r="BP42" s="632"/>
      <c r="BQ42" s="632"/>
      <c r="BR42" s="632"/>
      <c r="BS42" s="632"/>
      <c r="BT42" s="632"/>
      <c r="BU42" s="633"/>
      <c r="BV42" s="685">
        <v>314</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1212112</v>
      </c>
      <c r="CS42" s="640"/>
      <c r="CT42" s="640"/>
      <c r="CU42" s="640"/>
      <c r="CV42" s="640"/>
      <c r="CW42" s="640"/>
      <c r="CX42" s="640"/>
      <c r="CY42" s="641"/>
      <c r="CZ42" s="615">
        <v>14.7</v>
      </c>
      <c r="DA42" s="642"/>
      <c r="DB42" s="642"/>
      <c r="DC42" s="645"/>
      <c r="DD42" s="619">
        <v>458316</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81826</v>
      </c>
      <c r="CS43" s="640"/>
      <c r="CT43" s="640"/>
      <c r="CU43" s="640"/>
      <c r="CV43" s="640"/>
      <c r="CW43" s="640"/>
      <c r="CX43" s="640"/>
      <c r="CY43" s="641"/>
      <c r="CZ43" s="615">
        <v>1</v>
      </c>
      <c r="DA43" s="642"/>
      <c r="DB43" s="642"/>
      <c r="DC43" s="645"/>
      <c r="DD43" s="619">
        <v>81826</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1173295</v>
      </c>
      <c r="CS44" s="611"/>
      <c r="CT44" s="611"/>
      <c r="CU44" s="611"/>
      <c r="CV44" s="611"/>
      <c r="CW44" s="611"/>
      <c r="CX44" s="611"/>
      <c r="CY44" s="612"/>
      <c r="CZ44" s="615">
        <v>14.2</v>
      </c>
      <c r="DA44" s="616"/>
      <c r="DB44" s="616"/>
      <c r="DC44" s="622"/>
      <c r="DD44" s="619">
        <v>455181</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312003</v>
      </c>
      <c r="CS45" s="640"/>
      <c r="CT45" s="640"/>
      <c r="CU45" s="640"/>
      <c r="CV45" s="640"/>
      <c r="CW45" s="640"/>
      <c r="CX45" s="640"/>
      <c r="CY45" s="641"/>
      <c r="CZ45" s="615">
        <v>3.8</v>
      </c>
      <c r="DA45" s="642"/>
      <c r="DB45" s="642"/>
      <c r="DC45" s="645"/>
      <c r="DD45" s="619">
        <v>29867</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858292</v>
      </c>
      <c r="CS46" s="611"/>
      <c r="CT46" s="611"/>
      <c r="CU46" s="611"/>
      <c r="CV46" s="611"/>
      <c r="CW46" s="611"/>
      <c r="CX46" s="611"/>
      <c r="CY46" s="612"/>
      <c r="CZ46" s="615">
        <v>10.4</v>
      </c>
      <c r="DA46" s="616"/>
      <c r="DB46" s="616"/>
      <c r="DC46" s="622"/>
      <c r="DD46" s="619">
        <v>422314</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38817</v>
      </c>
      <c r="CS47" s="640"/>
      <c r="CT47" s="640"/>
      <c r="CU47" s="640"/>
      <c r="CV47" s="640"/>
      <c r="CW47" s="640"/>
      <c r="CX47" s="640"/>
      <c r="CY47" s="641"/>
      <c r="CZ47" s="615">
        <v>0.5</v>
      </c>
      <c r="DA47" s="642"/>
      <c r="DB47" s="642"/>
      <c r="DC47" s="645"/>
      <c r="DD47" s="619">
        <v>3135</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351</v>
      </c>
      <c r="CE49" s="632"/>
      <c r="CF49" s="632"/>
      <c r="CG49" s="632"/>
      <c r="CH49" s="632"/>
      <c r="CI49" s="632"/>
      <c r="CJ49" s="632"/>
      <c r="CK49" s="632"/>
      <c r="CL49" s="632"/>
      <c r="CM49" s="632"/>
      <c r="CN49" s="632"/>
      <c r="CO49" s="632"/>
      <c r="CP49" s="632"/>
      <c r="CQ49" s="633"/>
      <c r="CR49" s="685">
        <v>8246671</v>
      </c>
      <c r="CS49" s="669"/>
      <c r="CT49" s="669"/>
      <c r="CU49" s="669"/>
      <c r="CV49" s="669"/>
      <c r="CW49" s="669"/>
      <c r="CX49" s="669"/>
      <c r="CY49" s="698"/>
      <c r="CZ49" s="690">
        <v>100</v>
      </c>
      <c r="DA49" s="699"/>
      <c r="DB49" s="699"/>
      <c r="DC49" s="700"/>
      <c r="DD49" s="701">
        <v>5414249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wWoWBvL4k8egnRPntOVtu1XlfAg8f25rr7vRDgYC+5CKhLiMNy1TUs6jQhofl0uqVHwnOUdUTjC61roZU9JEbA==" saltValue="2T2H2NvY0A1ryTQi1S64t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8531</v>
      </c>
      <c r="R7" s="740"/>
      <c r="S7" s="740"/>
      <c r="T7" s="740"/>
      <c r="U7" s="740"/>
      <c r="V7" s="740">
        <v>8247</v>
      </c>
      <c r="W7" s="740"/>
      <c r="X7" s="740"/>
      <c r="Y7" s="740"/>
      <c r="Z7" s="740"/>
      <c r="AA7" s="740">
        <v>284</v>
      </c>
      <c r="AB7" s="740"/>
      <c r="AC7" s="740"/>
      <c r="AD7" s="740"/>
      <c r="AE7" s="741"/>
      <c r="AF7" s="742">
        <v>257</v>
      </c>
      <c r="AG7" s="743"/>
      <c r="AH7" s="743"/>
      <c r="AI7" s="743"/>
      <c r="AJ7" s="744"/>
      <c r="AK7" s="745">
        <v>165</v>
      </c>
      <c r="AL7" s="746"/>
      <c r="AM7" s="746"/>
      <c r="AN7" s="746"/>
      <c r="AO7" s="746"/>
      <c r="AP7" s="746">
        <v>4254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574</v>
      </c>
      <c r="BS7" s="733" t="s">
        <v>549</v>
      </c>
      <c r="BT7" s="734"/>
      <c r="BU7" s="734"/>
      <c r="BV7" s="734"/>
      <c r="BW7" s="734"/>
      <c r="BX7" s="734"/>
      <c r="BY7" s="734"/>
      <c r="BZ7" s="734"/>
      <c r="CA7" s="734"/>
      <c r="CB7" s="734"/>
      <c r="CC7" s="734"/>
      <c r="CD7" s="734"/>
      <c r="CE7" s="734"/>
      <c r="CF7" s="734"/>
      <c r="CG7" s="749"/>
      <c r="CH7" s="730">
        <v>0</v>
      </c>
      <c r="CI7" s="731"/>
      <c r="CJ7" s="731"/>
      <c r="CK7" s="731"/>
      <c r="CL7" s="732"/>
      <c r="CM7" s="730">
        <v>61</v>
      </c>
      <c r="CN7" s="731"/>
      <c r="CO7" s="731"/>
      <c r="CP7" s="731"/>
      <c r="CQ7" s="732"/>
      <c r="CR7" s="730">
        <v>4</v>
      </c>
      <c r="CS7" s="731"/>
      <c r="CT7" s="731"/>
      <c r="CU7" s="731"/>
      <c r="CV7" s="732"/>
      <c r="CW7" s="730" t="s">
        <v>557</v>
      </c>
      <c r="CX7" s="731"/>
      <c r="CY7" s="731"/>
      <c r="CZ7" s="731"/>
      <c r="DA7" s="732"/>
      <c r="DB7" s="730" t="s">
        <v>557</v>
      </c>
      <c r="DC7" s="731"/>
      <c r="DD7" s="731"/>
      <c r="DE7" s="731"/>
      <c r="DF7" s="732"/>
      <c r="DG7" s="730" t="s">
        <v>557</v>
      </c>
      <c r="DH7" s="731"/>
      <c r="DI7" s="731"/>
      <c r="DJ7" s="731"/>
      <c r="DK7" s="732"/>
      <c r="DL7" s="730" t="s">
        <v>557</v>
      </c>
      <c r="DM7" s="731"/>
      <c r="DN7" s="731"/>
      <c r="DO7" s="731"/>
      <c r="DP7" s="732"/>
      <c r="DQ7" s="730" t="s">
        <v>557</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t="s">
        <v>574</v>
      </c>
      <c r="BS8" s="760" t="s">
        <v>550</v>
      </c>
      <c r="BT8" s="761"/>
      <c r="BU8" s="761"/>
      <c r="BV8" s="761"/>
      <c r="BW8" s="761"/>
      <c r="BX8" s="761"/>
      <c r="BY8" s="761"/>
      <c r="BZ8" s="761"/>
      <c r="CA8" s="761"/>
      <c r="CB8" s="761"/>
      <c r="CC8" s="761"/>
      <c r="CD8" s="761"/>
      <c r="CE8" s="761"/>
      <c r="CF8" s="761"/>
      <c r="CG8" s="762"/>
      <c r="CH8" s="763">
        <v>-2</v>
      </c>
      <c r="CI8" s="764"/>
      <c r="CJ8" s="764"/>
      <c r="CK8" s="764"/>
      <c r="CL8" s="765"/>
      <c r="CM8" s="763">
        <v>145</v>
      </c>
      <c r="CN8" s="764"/>
      <c r="CO8" s="764"/>
      <c r="CP8" s="764"/>
      <c r="CQ8" s="765"/>
      <c r="CR8" s="763">
        <v>9</v>
      </c>
      <c r="CS8" s="764"/>
      <c r="CT8" s="764"/>
      <c r="CU8" s="764"/>
      <c r="CV8" s="765"/>
      <c r="CW8" s="763" t="s">
        <v>557</v>
      </c>
      <c r="CX8" s="764"/>
      <c r="CY8" s="764"/>
      <c r="CZ8" s="764"/>
      <c r="DA8" s="765"/>
      <c r="DB8" s="763" t="s">
        <v>557</v>
      </c>
      <c r="DC8" s="764"/>
      <c r="DD8" s="764"/>
      <c r="DE8" s="764"/>
      <c r="DF8" s="765"/>
      <c r="DG8" s="763" t="s">
        <v>557</v>
      </c>
      <c r="DH8" s="764"/>
      <c r="DI8" s="764"/>
      <c r="DJ8" s="764"/>
      <c r="DK8" s="765"/>
      <c r="DL8" s="763" t="s">
        <v>557</v>
      </c>
      <c r="DM8" s="764"/>
      <c r="DN8" s="764"/>
      <c r="DO8" s="764"/>
      <c r="DP8" s="765"/>
      <c r="DQ8" s="763" t="s">
        <v>557</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t="s">
        <v>574</v>
      </c>
      <c r="BS9" s="760" t="s">
        <v>551</v>
      </c>
      <c r="BT9" s="761"/>
      <c r="BU9" s="761"/>
      <c r="BV9" s="761"/>
      <c r="BW9" s="761"/>
      <c r="BX9" s="761"/>
      <c r="BY9" s="761"/>
      <c r="BZ9" s="761"/>
      <c r="CA9" s="761"/>
      <c r="CB9" s="761"/>
      <c r="CC9" s="761"/>
      <c r="CD9" s="761"/>
      <c r="CE9" s="761"/>
      <c r="CF9" s="761"/>
      <c r="CG9" s="762"/>
      <c r="CH9" s="763">
        <v>-6</v>
      </c>
      <c r="CI9" s="764"/>
      <c r="CJ9" s="764"/>
      <c r="CK9" s="764"/>
      <c r="CL9" s="765"/>
      <c r="CM9" s="763">
        <v>33</v>
      </c>
      <c r="CN9" s="764"/>
      <c r="CO9" s="764"/>
      <c r="CP9" s="764"/>
      <c r="CQ9" s="765"/>
      <c r="CR9" s="763">
        <v>4</v>
      </c>
      <c r="CS9" s="764"/>
      <c r="CT9" s="764"/>
      <c r="CU9" s="764"/>
      <c r="CV9" s="765"/>
      <c r="CW9" s="763">
        <v>62</v>
      </c>
      <c r="CX9" s="764"/>
      <c r="CY9" s="764"/>
      <c r="CZ9" s="764"/>
      <c r="DA9" s="765"/>
      <c r="DB9" s="763" t="s">
        <v>557</v>
      </c>
      <c r="DC9" s="764"/>
      <c r="DD9" s="764"/>
      <c r="DE9" s="764"/>
      <c r="DF9" s="765"/>
      <c r="DG9" s="763" t="s">
        <v>557</v>
      </c>
      <c r="DH9" s="764"/>
      <c r="DI9" s="764"/>
      <c r="DJ9" s="764"/>
      <c r="DK9" s="765"/>
      <c r="DL9" s="763" t="s">
        <v>557</v>
      </c>
      <c r="DM9" s="764"/>
      <c r="DN9" s="764"/>
      <c r="DO9" s="764"/>
      <c r="DP9" s="765"/>
      <c r="DQ9" s="763" t="s">
        <v>557</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257</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1190</v>
      </c>
      <c r="R28" s="810"/>
      <c r="S28" s="810"/>
      <c r="T28" s="810"/>
      <c r="U28" s="810"/>
      <c r="V28" s="810">
        <v>1174</v>
      </c>
      <c r="W28" s="810"/>
      <c r="X28" s="810"/>
      <c r="Y28" s="810"/>
      <c r="Z28" s="810"/>
      <c r="AA28" s="810">
        <v>16</v>
      </c>
      <c r="AB28" s="810"/>
      <c r="AC28" s="810"/>
      <c r="AD28" s="810"/>
      <c r="AE28" s="811"/>
      <c r="AF28" s="812">
        <v>16</v>
      </c>
      <c r="AG28" s="810"/>
      <c r="AH28" s="810"/>
      <c r="AI28" s="810"/>
      <c r="AJ28" s="813"/>
      <c r="AK28" s="814">
        <v>89</v>
      </c>
      <c r="AL28" s="815"/>
      <c r="AM28" s="815"/>
      <c r="AN28" s="815"/>
      <c r="AO28" s="815"/>
      <c r="AP28" s="815" t="s">
        <v>557</v>
      </c>
      <c r="AQ28" s="815"/>
      <c r="AR28" s="815"/>
      <c r="AS28" s="815"/>
      <c r="AT28" s="815"/>
      <c r="AU28" s="815" t="s">
        <v>557</v>
      </c>
      <c r="AV28" s="815"/>
      <c r="AW28" s="815"/>
      <c r="AX28" s="815"/>
      <c r="AY28" s="815"/>
      <c r="AZ28" s="816" t="s">
        <v>557</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1648</v>
      </c>
      <c r="R29" s="771"/>
      <c r="S29" s="771"/>
      <c r="T29" s="771"/>
      <c r="U29" s="771"/>
      <c r="V29" s="771">
        <v>1520</v>
      </c>
      <c r="W29" s="771"/>
      <c r="X29" s="771"/>
      <c r="Y29" s="771"/>
      <c r="Z29" s="771"/>
      <c r="AA29" s="771">
        <v>128</v>
      </c>
      <c r="AB29" s="771"/>
      <c r="AC29" s="771"/>
      <c r="AD29" s="771"/>
      <c r="AE29" s="772"/>
      <c r="AF29" s="773">
        <v>128</v>
      </c>
      <c r="AG29" s="774"/>
      <c r="AH29" s="774"/>
      <c r="AI29" s="774"/>
      <c r="AJ29" s="775"/>
      <c r="AK29" s="821">
        <v>239</v>
      </c>
      <c r="AL29" s="817"/>
      <c r="AM29" s="817"/>
      <c r="AN29" s="817"/>
      <c r="AO29" s="817"/>
      <c r="AP29" s="817" t="s">
        <v>557</v>
      </c>
      <c r="AQ29" s="817"/>
      <c r="AR29" s="817"/>
      <c r="AS29" s="817"/>
      <c r="AT29" s="817"/>
      <c r="AU29" s="817" t="s">
        <v>557</v>
      </c>
      <c r="AV29" s="817"/>
      <c r="AW29" s="817"/>
      <c r="AX29" s="817"/>
      <c r="AY29" s="817"/>
      <c r="AZ29" s="818" t="s">
        <v>557</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206</v>
      </c>
      <c r="R30" s="771"/>
      <c r="S30" s="771"/>
      <c r="T30" s="771"/>
      <c r="U30" s="771"/>
      <c r="V30" s="771">
        <v>205</v>
      </c>
      <c r="W30" s="771"/>
      <c r="X30" s="771"/>
      <c r="Y30" s="771"/>
      <c r="Z30" s="771"/>
      <c r="AA30" s="771">
        <v>0</v>
      </c>
      <c r="AB30" s="771"/>
      <c r="AC30" s="771"/>
      <c r="AD30" s="771"/>
      <c r="AE30" s="772"/>
      <c r="AF30" s="773">
        <v>0</v>
      </c>
      <c r="AG30" s="774"/>
      <c r="AH30" s="774"/>
      <c r="AI30" s="774"/>
      <c r="AJ30" s="775"/>
      <c r="AK30" s="821">
        <v>46</v>
      </c>
      <c r="AL30" s="817"/>
      <c r="AM30" s="817"/>
      <c r="AN30" s="817"/>
      <c r="AO30" s="817"/>
      <c r="AP30" s="817" t="s">
        <v>557</v>
      </c>
      <c r="AQ30" s="817"/>
      <c r="AR30" s="817"/>
      <c r="AS30" s="817"/>
      <c r="AT30" s="817"/>
      <c r="AU30" s="817" t="s">
        <v>557</v>
      </c>
      <c r="AV30" s="817"/>
      <c r="AW30" s="817"/>
      <c r="AX30" s="817"/>
      <c r="AY30" s="817"/>
      <c r="AZ30" s="818" t="s">
        <v>557</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264</v>
      </c>
      <c r="R31" s="771"/>
      <c r="S31" s="771"/>
      <c r="T31" s="771"/>
      <c r="U31" s="771"/>
      <c r="V31" s="771">
        <v>284</v>
      </c>
      <c r="W31" s="771"/>
      <c r="X31" s="771"/>
      <c r="Y31" s="771"/>
      <c r="Z31" s="771"/>
      <c r="AA31" s="771">
        <v>-21</v>
      </c>
      <c r="AB31" s="771"/>
      <c r="AC31" s="771"/>
      <c r="AD31" s="771"/>
      <c r="AE31" s="772"/>
      <c r="AF31" s="773">
        <v>543</v>
      </c>
      <c r="AG31" s="774"/>
      <c r="AH31" s="774"/>
      <c r="AI31" s="774"/>
      <c r="AJ31" s="775"/>
      <c r="AK31" s="821">
        <v>6</v>
      </c>
      <c r="AL31" s="817"/>
      <c r="AM31" s="817"/>
      <c r="AN31" s="817"/>
      <c r="AO31" s="817"/>
      <c r="AP31" s="817">
        <v>422</v>
      </c>
      <c r="AQ31" s="817"/>
      <c r="AR31" s="817"/>
      <c r="AS31" s="817"/>
      <c r="AT31" s="817"/>
      <c r="AU31" s="817">
        <v>74</v>
      </c>
      <c r="AV31" s="817"/>
      <c r="AW31" s="817"/>
      <c r="AX31" s="817"/>
      <c r="AY31" s="817"/>
      <c r="AZ31" s="818" t="s">
        <v>557</v>
      </c>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558</v>
      </c>
      <c r="R32" s="771"/>
      <c r="S32" s="771"/>
      <c r="T32" s="771"/>
      <c r="U32" s="771"/>
      <c r="V32" s="771">
        <v>517</v>
      </c>
      <c r="W32" s="771"/>
      <c r="X32" s="771"/>
      <c r="Y32" s="771"/>
      <c r="Z32" s="771"/>
      <c r="AA32" s="771">
        <v>42</v>
      </c>
      <c r="AB32" s="771"/>
      <c r="AC32" s="771"/>
      <c r="AD32" s="771"/>
      <c r="AE32" s="772"/>
      <c r="AF32" s="773">
        <v>231</v>
      </c>
      <c r="AG32" s="774"/>
      <c r="AH32" s="774"/>
      <c r="AI32" s="774"/>
      <c r="AJ32" s="775"/>
      <c r="AK32" s="821">
        <v>504</v>
      </c>
      <c r="AL32" s="817"/>
      <c r="AM32" s="817"/>
      <c r="AN32" s="817"/>
      <c r="AO32" s="817"/>
      <c r="AP32" s="817">
        <v>2052</v>
      </c>
      <c r="AQ32" s="817"/>
      <c r="AR32" s="817"/>
      <c r="AS32" s="817"/>
      <c r="AT32" s="817"/>
      <c r="AU32" s="817">
        <v>1699</v>
      </c>
      <c r="AV32" s="817"/>
      <c r="AW32" s="817"/>
      <c r="AX32" s="817"/>
      <c r="AY32" s="817"/>
      <c r="AZ32" s="818" t="s">
        <v>557</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394</v>
      </c>
      <c r="C33" s="768"/>
      <c r="D33" s="768"/>
      <c r="E33" s="768"/>
      <c r="F33" s="768"/>
      <c r="G33" s="768"/>
      <c r="H33" s="768"/>
      <c r="I33" s="768"/>
      <c r="J33" s="768"/>
      <c r="K33" s="768"/>
      <c r="L33" s="768"/>
      <c r="M33" s="768"/>
      <c r="N33" s="768"/>
      <c r="O33" s="768"/>
      <c r="P33" s="769"/>
      <c r="Q33" s="770">
        <v>413</v>
      </c>
      <c r="R33" s="771"/>
      <c r="S33" s="771"/>
      <c r="T33" s="771"/>
      <c r="U33" s="771"/>
      <c r="V33" s="771">
        <v>447</v>
      </c>
      <c r="W33" s="771"/>
      <c r="X33" s="771"/>
      <c r="Y33" s="771"/>
      <c r="Z33" s="771"/>
      <c r="AA33" s="771">
        <v>-34</v>
      </c>
      <c r="AB33" s="771"/>
      <c r="AC33" s="771"/>
      <c r="AD33" s="771"/>
      <c r="AE33" s="772"/>
      <c r="AF33" s="773">
        <v>284</v>
      </c>
      <c r="AG33" s="774"/>
      <c r="AH33" s="774"/>
      <c r="AI33" s="774"/>
      <c r="AJ33" s="775"/>
      <c r="AK33" s="821">
        <v>79</v>
      </c>
      <c r="AL33" s="817"/>
      <c r="AM33" s="817"/>
      <c r="AN33" s="817"/>
      <c r="AO33" s="817"/>
      <c r="AP33" s="817">
        <v>364</v>
      </c>
      <c r="AQ33" s="817"/>
      <c r="AR33" s="817"/>
      <c r="AS33" s="817"/>
      <c r="AT33" s="817"/>
      <c r="AU33" s="817" t="s">
        <v>557</v>
      </c>
      <c r="AV33" s="817"/>
      <c r="AW33" s="817"/>
      <c r="AX33" s="817"/>
      <c r="AY33" s="817"/>
      <c r="AZ33" s="818" t="s">
        <v>557</v>
      </c>
      <c r="BA33" s="818"/>
      <c r="BB33" s="818"/>
      <c r="BC33" s="818"/>
      <c r="BD33" s="818"/>
      <c r="BE33" s="819" t="s">
        <v>392</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395</v>
      </c>
      <c r="C34" s="768"/>
      <c r="D34" s="768"/>
      <c r="E34" s="768"/>
      <c r="F34" s="768"/>
      <c r="G34" s="768"/>
      <c r="H34" s="768"/>
      <c r="I34" s="768"/>
      <c r="J34" s="768"/>
      <c r="K34" s="768"/>
      <c r="L34" s="768"/>
      <c r="M34" s="768"/>
      <c r="N34" s="768"/>
      <c r="O34" s="768"/>
      <c r="P34" s="769"/>
      <c r="Q34" s="770">
        <v>14</v>
      </c>
      <c r="R34" s="771"/>
      <c r="S34" s="771"/>
      <c r="T34" s="771"/>
      <c r="U34" s="771"/>
      <c r="V34" s="771">
        <v>9</v>
      </c>
      <c r="W34" s="771"/>
      <c r="X34" s="771"/>
      <c r="Y34" s="771"/>
      <c r="Z34" s="771"/>
      <c r="AA34" s="771">
        <v>4</v>
      </c>
      <c r="AB34" s="771"/>
      <c r="AC34" s="771"/>
      <c r="AD34" s="771"/>
      <c r="AE34" s="772"/>
      <c r="AF34" s="773">
        <v>4</v>
      </c>
      <c r="AG34" s="774"/>
      <c r="AH34" s="774"/>
      <c r="AI34" s="774"/>
      <c r="AJ34" s="775"/>
      <c r="AK34" s="821" t="s">
        <v>557</v>
      </c>
      <c r="AL34" s="817"/>
      <c r="AM34" s="817"/>
      <c r="AN34" s="817"/>
      <c r="AO34" s="817"/>
      <c r="AP34" s="817" t="s">
        <v>557</v>
      </c>
      <c r="AQ34" s="817"/>
      <c r="AR34" s="817"/>
      <c r="AS34" s="817"/>
      <c r="AT34" s="817"/>
      <c r="AU34" s="817" t="s">
        <v>557</v>
      </c>
      <c r="AV34" s="817"/>
      <c r="AW34" s="817"/>
      <c r="AX34" s="817"/>
      <c r="AY34" s="817"/>
      <c r="AZ34" s="818" t="s">
        <v>557</v>
      </c>
      <c r="BA34" s="818"/>
      <c r="BB34" s="818"/>
      <c r="BC34" s="818"/>
      <c r="BD34" s="818"/>
      <c r="BE34" s="819" t="s">
        <v>396</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1207</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401</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558</v>
      </c>
      <c r="C68" s="857"/>
      <c r="D68" s="857"/>
      <c r="E68" s="857"/>
      <c r="F68" s="857"/>
      <c r="G68" s="857"/>
      <c r="H68" s="857"/>
      <c r="I68" s="857"/>
      <c r="J68" s="857"/>
      <c r="K68" s="857"/>
      <c r="L68" s="857"/>
      <c r="M68" s="857"/>
      <c r="N68" s="857"/>
      <c r="O68" s="857"/>
      <c r="P68" s="858"/>
      <c r="Q68" s="859"/>
      <c r="R68" s="853"/>
      <c r="S68" s="853"/>
      <c r="T68" s="853"/>
      <c r="U68" s="853"/>
      <c r="V68" s="853"/>
      <c r="W68" s="853"/>
      <c r="X68" s="853"/>
      <c r="Y68" s="853"/>
      <c r="Z68" s="853"/>
      <c r="AA68" s="853"/>
      <c r="AB68" s="853"/>
      <c r="AC68" s="853"/>
      <c r="AD68" s="853"/>
      <c r="AE68" s="853"/>
      <c r="AF68" s="853">
        <v>62</v>
      </c>
      <c r="AG68" s="853"/>
      <c r="AH68" s="853"/>
      <c r="AI68" s="853"/>
      <c r="AJ68" s="853"/>
      <c r="AK68" s="853"/>
      <c r="AL68" s="853"/>
      <c r="AM68" s="853"/>
      <c r="AN68" s="853"/>
      <c r="AO68" s="853"/>
      <c r="AP68" s="853" t="s">
        <v>557</v>
      </c>
      <c r="AQ68" s="853"/>
      <c r="AR68" s="853"/>
      <c r="AS68" s="853"/>
      <c r="AT68" s="853"/>
      <c r="AU68" s="853" t="s">
        <v>557</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559</v>
      </c>
      <c r="C69" s="861"/>
      <c r="D69" s="861"/>
      <c r="E69" s="861"/>
      <c r="F69" s="861"/>
      <c r="G69" s="861"/>
      <c r="H69" s="861"/>
      <c r="I69" s="861"/>
      <c r="J69" s="861"/>
      <c r="K69" s="861"/>
      <c r="L69" s="861"/>
      <c r="M69" s="861"/>
      <c r="N69" s="861"/>
      <c r="O69" s="861"/>
      <c r="P69" s="862"/>
      <c r="Q69" s="863"/>
      <c r="R69" s="817"/>
      <c r="S69" s="817"/>
      <c r="T69" s="817"/>
      <c r="U69" s="817"/>
      <c r="V69" s="817"/>
      <c r="W69" s="817"/>
      <c r="X69" s="817"/>
      <c r="Y69" s="817"/>
      <c r="Z69" s="817"/>
      <c r="AA69" s="817"/>
      <c r="AB69" s="817"/>
      <c r="AC69" s="817"/>
      <c r="AD69" s="817"/>
      <c r="AE69" s="817"/>
      <c r="AF69" s="817">
        <v>122</v>
      </c>
      <c r="AG69" s="817"/>
      <c r="AH69" s="817"/>
      <c r="AI69" s="817"/>
      <c r="AJ69" s="817"/>
      <c r="AK69" s="817"/>
      <c r="AL69" s="817"/>
      <c r="AM69" s="817"/>
      <c r="AN69" s="817"/>
      <c r="AO69" s="817"/>
      <c r="AP69" s="817">
        <v>1930</v>
      </c>
      <c r="AQ69" s="817"/>
      <c r="AR69" s="817"/>
      <c r="AS69" s="817"/>
      <c r="AT69" s="817"/>
      <c r="AU69" s="817">
        <v>149</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560</v>
      </c>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v>2</v>
      </c>
      <c r="AG70" s="817"/>
      <c r="AH70" s="817"/>
      <c r="AI70" s="817"/>
      <c r="AJ70" s="817"/>
      <c r="AK70" s="817"/>
      <c r="AL70" s="817"/>
      <c r="AM70" s="817"/>
      <c r="AN70" s="817"/>
      <c r="AO70" s="817"/>
      <c r="AP70" s="817" t="s">
        <v>557</v>
      </c>
      <c r="AQ70" s="817"/>
      <c r="AR70" s="817"/>
      <c r="AS70" s="817"/>
      <c r="AT70" s="817"/>
      <c r="AU70" s="817" t="s">
        <v>557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561</v>
      </c>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v>107</v>
      </c>
      <c r="AG71" s="817"/>
      <c r="AH71" s="817"/>
      <c r="AI71" s="817"/>
      <c r="AJ71" s="817"/>
      <c r="AK71" s="817"/>
      <c r="AL71" s="817"/>
      <c r="AM71" s="817"/>
      <c r="AN71" s="817"/>
      <c r="AO71" s="817"/>
      <c r="AP71" s="817">
        <v>29</v>
      </c>
      <c r="AQ71" s="817"/>
      <c r="AR71" s="817"/>
      <c r="AS71" s="817"/>
      <c r="AT71" s="817"/>
      <c r="AU71" s="817">
        <v>3</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562</v>
      </c>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v>6</v>
      </c>
      <c r="AG72" s="817"/>
      <c r="AH72" s="817"/>
      <c r="AI72" s="817"/>
      <c r="AJ72" s="817"/>
      <c r="AK72" s="817"/>
      <c r="AL72" s="817"/>
      <c r="AM72" s="817"/>
      <c r="AN72" s="817"/>
      <c r="AO72" s="817"/>
      <c r="AP72" s="817" t="s">
        <v>557</v>
      </c>
      <c r="AQ72" s="817"/>
      <c r="AR72" s="817"/>
      <c r="AS72" s="817"/>
      <c r="AT72" s="817"/>
      <c r="AU72" s="817" t="s">
        <v>557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563</v>
      </c>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v>114</v>
      </c>
      <c r="AG73" s="817"/>
      <c r="AH73" s="817"/>
      <c r="AI73" s="817"/>
      <c r="AJ73" s="817"/>
      <c r="AK73" s="817"/>
      <c r="AL73" s="817"/>
      <c r="AM73" s="817"/>
      <c r="AN73" s="817"/>
      <c r="AO73" s="817"/>
      <c r="AP73" s="817" t="s">
        <v>557</v>
      </c>
      <c r="AQ73" s="817"/>
      <c r="AR73" s="817"/>
      <c r="AS73" s="817"/>
      <c r="AT73" s="817"/>
      <c r="AU73" s="817" t="s">
        <v>557</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564</v>
      </c>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v>12528</v>
      </c>
      <c r="AG74" s="817"/>
      <c r="AH74" s="817"/>
      <c r="AI74" s="817"/>
      <c r="AJ74" s="817"/>
      <c r="AK74" s="817"/>
      <c r="AL74" s="817"/>
      <c r="AM74" s="817"/>
      <c r="AN74" s="817"/>
      <c r="AO74" s="817"/>
      <c r="AP74" s="817" t="s">
        <v>557</v>
      </c>
      <c r="AQ74" s="817"/>
      <c r="AR74" s="817"/>
      <c r="AS74" s="817"/>
      <c r="AT74" s="817"/>
      <c r="AU74" s="817" t="s">
        <v>557</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565</v>
      </c>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v>5</v>
      </c>
      <c r="AG75" s="865"/>
      <c r="AH75" s="865"/>
      <c r="AI75" s="865"/>
      <c r="AJ75" s="821"/>
      <c r="AK75" s="866"/>
      <c r="AL75" s="865"/>
      <c r="AM75" s="865"/>
      <c r="AN75" s="865"/>
      <c r="AO75" s="821"/>
      <c r="AP75" s="866" t="s">
        <v>557</v>
      </c>
      <c r="AQ75" s="865"/>
      <c r="AR75" s="865"/>
      <c r="AS75" s="865"/>
      <c r="AT75" s="821"/>
      <c r="AU75" s="866" t="s">
        <v>557</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566</v>
      </c>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v>0</v>
      </c>
      <c r="AG76" s="865"/>
      <c r="AH76" s="865"/>
      <c r="AI76" s="865"/>
      <c r="AJ76" s="821"/>
      <c r="AK76" s="866"/>
      <c r="AL76" s="865"/>
      <c r="AM76" s="865"/>
      <c r="AN76" s="865"/>
      <c r="AO76" s="821"/>
      <c r="AP76" s="866" t="s">
        <v>557</v>
      </c>
      <c r="AQ76" s="865"/>
      <c r="AR76" s="865"/>
      <c r="AS76" s="865"/>
      <c r="AT76" s="821"/>
      <c r="AU76" s="866" t="s">
        <v>557</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t="s">
        <v>567</v>
      </c>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v>0</v>
      </c>
      <c r="AG77" s="865"/>
      <c r="AH77" s="865"/>
      <c r="AI77" s="865"/>
      <c r="AJ77" s="821"/>
      <c r="AK77" s="866"/>
      <c r="AL77" s="865"/>
      <c r="AM77" s="865"/>
      <c r="AN77" s="865"/>
      <c r="AO77" s="821"/>
      <c r="AP77" s="866" t="s">
        <v>557</v>
      </c>
      <c r="AQ77" s="865"/>
      <c r="AR77" s="865"/>
      <c r="AS77" s="865"/>
      <c r="AT77" s="821"/>
      <c r="AU77" s="866" t="s">
        <v>557</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t="s">
        <v>568</v>
      </c>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v>1</v>
      </c>
      <c r="AG78" s="817"/>
      <c r="AH78" s="817"/>
      <c r="AI78" s="817"/>
      <c r="AJ78" s="817"/>
      <c r="AK78" s="817"/>
      <c r="AL78" s="817"/>
      <c r="AM78" s="817"/>
      <c r="AN78" s="817"/>
      <c r="AO78" s="817"/>
      <c r="AP78" s="817" t="s">
        <v>557</v>
      </c>
      <c r="AQ78" s="817"/>
      <c r="AR78" s="817"/>
      <c r="AS78" s="817"/>
      <c r="AT78" s="817"/>
      <c r="AU78" s="817" t="s">
        <v>557</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t="s">
        <v>569</v>
      </c>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v>0</v>
      </c>
      <c r="AG79" s="817"/>
      <c r="AH79" s="817"/>
      <c r="AI79" s="817"/>
      <c r="AJ79" s="817"/>
      <c r="AK79" s="817"/>
      <c r="AL79" s="817"/>
      <c r="AM79" s="817"/>
      <c r="AN79" s="817"/>
      <c r="AO79" s="817"/>
      <c r="AP79" s="817" t="s">
        <v>557</v>
      </c>
      <c r="AQ79" s="817"/>
      <c r="AR79" s="817"/>
      <c r="AS79" s="817"/>
      <c r="AT79" s="817"/>
      <c r="AU79" s="817" t="s">
        <v>557</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t="s">
        <v>570</v>
      </c>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v>2284</v>
      </c>
      <c r="AG80" s="817"/>
      <c r="AH80" s="817"/>
      <c r="AI80" s="817"/>
      <c r="AJ80" s="817"/>
      <c r="AK80" s="817"/>
      <c r="AL80" s="817"/>
      <c r="AM80" s="817"/>
      <c r="AN80" s="817"/>
      <c r="AO80" s="817"/>
      <c r="AP80" s="817" t="s">
        <v>557</v>
      </c>
      <c r="AQ80" s="817"/>
      <c r="AR80" s="817"/>
      <c r="AS80" s="817"/>
      <c r="AT80" s="817"/>
      <c r="AU80" s="817" t="s">
        <v>557</v>
      </c>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t="s">
        <v>571</v>
      </c>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v>3</v>
      </c>
      <c r="AG81" s="817"/>
      <c r="AH81" s="817"/>
      <c r="AI81" s="817"/>
      <c r="AJ81" s="817"/>
      <c r="AK81" s="817"/>
      <c r="AL81" s="817"/>
      <c r="AM81" s="817"/>
      <c r="AN81" s="817"/>
      <c r="AO81" s="817"/>
      <c r="AP81" s="817" t="s">
        <v>557</v>
      </c>
      <c r="AQ81" s="817"/>
      <c r="AR81" s="817"/>
      <c r="AS81" s="817"/>
      <c r="AT81" s="817"/>
      <c r="AU81" s="817" t="s">
        <v>557</v>
      </c>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t="s">
        <v>572</v>
      </c>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v>4</v>
      </c>
      <c r="AG82" s="817"/>
      <c r="AH82" s="817"/>
      <c r="AI82" s="817"/>
      <c r="AJ82" s="817"/>
      <c r="AK82" s="817"/>
      <c r="AL82" s="817"/>
      <c r="AM82" s="817"/>
      <c r="AN82" s="817"/>
      <c r="AO82" s="817"/>
      <c r="AP82" s="817" t="s">
        <v>557</v>
      </c>
      <c r="AQ82" s="817"/>
      <c r="AR82" s="817"/>
      <c r="AS82" s="817"/>
      <c r="AT82" s="817"/>
      <c r="AU82" s="817" t="s">
        <v>557</v>
      </c>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t="s">
        <v>573</v>
      </c>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v>3</v>
      </c>
      <c r="AG83" s="817"/>
      <c r="AH83" s="817"/>
      <c r="AI83" s="817"/>
      <c r="AJ83" s="817"/>
      <c r="AK83" s="817"/>
      <c r="AL83" s="817"/>
      <c r="AM83" s="817"/>
      <c r="AN83" s="817"/>
      <c r="AO83" s="817"/>
      <c r="AP83" s="817" t="s">
        <v>557</v>
      </c>
      <c r="AQ83" s="817"/>
      <c r="AR83" s="817"/>
      <c r="AS83" s="817"/>
      <c r="AT83" s="817"/>
      <c r="AU83" s="817" t="s">
        <v>557</v>
      </c>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471375</v>
      </c>
      <c r="AB110" s="887"/>
      <c r="AC110" s="887"/>
      <c r="AD110" s="887"/>
      <c r="AE110" s="888"/>
      <c r="AF110" s="889">
        <v>486639</v>
      </c>
      <c r="AG110" s="887"/>
      <c r="AH110" s="887"/>
      <c r="AI110" s="887"/>
      <c r="AJ110" s="888"/>
      <c r="AK110" s="889">
        <v>511498</v>
      </c>
      <c r="AL110" s="887"/>
      <c r="AM110" s="887"/>
      <c r="AN110" s="887"/>
      <c r="AO110" s="888"/>
      <c r="AP110" s="890">
        <v>12.9</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4525222</v>
      </c>
      <c r="BR110" s="918"/>
      <c r="BS110" s="918"/>
      <c r="BT110" s="918"/>
      <c r="BU110" s="918"/>
      <c r="BV110" s="918">
        <v>4288035</v>
      </c>
      <c r="BW110" s="918"/>
      <c r="BX110" s="918"/>
      <c r="BY110" s="918"/>
      <c r="BZ110" s="918"/>
      <c r="CA110" s="918">
        <v>4253855</v>
      </c>
      <c r="CB110" s="918"/>
      <c r="CC110" s="918"/>
      <c r="CD110" s="918"/>
      <c r="CE110" s="918"/>
      <c r="CF110" s="931">
        <v>107</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1739</v>
      </c>
      <c r="BR111" s="913"/>
      <c r="BS111" s="913"/>
      <c r="BT111" s="913"/>
      <c r="BU111" s="913"/>
      <c r="BV111" s="913">
        <v>11</v>
      </c>
      <c r="BW111" s="913"/>
      <c r="BX111" s="913"/>
      <c r="BY111" s="913"/>
      <c r="BZ111" s="913"/>
      <c r="CA111" s="913">
        <v>8</v>
      </c>
      <c r="CB111" s="913"/>
      <c r="CC111" s="913"/>
      <c r="CD111" s="913"/>
      <c r="CE111" s="913"/>
      <c r="CF111" s="907">
        <v>0</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2263306</v>
      </c>
      <c r="BR112" s="913"/>
      <c r="BS112" s="913"/>
      <c r="BT112" s="913"/>
      <c r="BU112" s="913"/>
      <c r="BV112" s="913">
        <v>2033712</v>
      </c>
      <c r="BW112" s="913"/>
      <c r="BX112" s="913"/>
      <c r="BY112" s="913"/>
      <c r="BZ112" s="913"/>
      <c r="CA112" s="913">
        <v>1772999</v>
      </c>
      <c r="CB112" s="913"/>
      <c r="CC112" s="913"/>
      <c r="CD112" s="913"/>
      <c r="CE112" s="913"/>
      <c r="CF112" s="907">
        <v>44.6</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347470</v>
      </c>
      <c r="AB113" s="925"/>
      <c r="AC113" s="925"/>
      <c r="AD113" s="925"/>
      <c r="AE113" s="926"/>
      <c r="AF113" s="927">
        <v>478419</v>
      </c>
      <c r="AG113" s="925"/>
      <c r="AH113" s="925"/>
      <c r="AI113" s="925"/>
      <c r="AJ113" s="926"/>
      <c r="AK113" s="927">
        <v>441599</v>
      </c>
      <c r="AL113" s="925"/>
      <c r="AM113" s="925"/>
      <c r="AN113" s="925"/>
      <c r="AO113" s="926"/>
      <c r="AP113" s="928">
        <v>11.1</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201226</v>
      </c>
      <c r="BR113" s="913"/>
      <c r="BS113" s="913"/>
      <c r="BT113" s="913"/>
      <c r="BU113" s="913"/>
      <c r="BV113" s="913">
        <v>177224</v>
      </c>
      <c r="BW113" s="913"/>
      <c r="BX113" s="913"/>
      <c r="BY113" s="913"/>
      <c r="BZ113" s="913"/>
      <c r="CA113" s="913">
        <v>151742</v>
      </c>
      <c r="CB113" s="913"/>
      <c r="CC113" s="913"/>
      <c r="CD113" s="913"/>
      <c r="CE113" s="913"/>
      <c r="CF113" s="907">
        <v>3.8</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24913</v>
      </c>
      <c r="AB114" s="946"/>
      <c r="AC114" s="946"/>
      <c r="AD114" s="946"/>
      <c r="AE114" s="947"/>
      <c r="AF114" s="948">
        <v>24475</v>
      </c>
      <c r="AG114" s="946"/>
      <c r="AH114" s="946"/>
      <c r="AI114" s="946"/>
      <c r="AJ114" s="947"/>
      <c r="AK114" s="948">
        <v>22499</v>
      </c>
      <c r="AL114" s="946"/>
      <c r="AM114" s="946"/>
      <c r="AN114" s="946"/>
      <c r="AO114" s="947"/>
      <c r="AP114" s="949">
        <v>0.6</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795583</v>
      </c>
      <c r="BR114" s="913"/>
      <c r="BS114" s="913"/>
      <c r="BT114" s="913"/>
      <c r="BU114" s="913"/>
      <c r="BV114" s="913">
        <v>918473</v>
      </c>
      <c r="BW114" s="913"/>
      <c r="BX114" s="913"/>
      <c r="BY114" s="913"/>
      <c r="BZ114" s="913"/>
      <c r="CA114" s="913">
        <v>721032</v>
      </c>
      <c r="CB114" s="913"/>
      <c r="CC114" s="913"/>
      <c r="CD114" s="913"/>
      <c r="CE114" s="913"/>
      <c r="CF114" s="907">
        <v>18.100000000000001</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97</v>
      </c>
      <c r="AB115" s="925"/>
      <c r="AC115" s="925"/>
      <c r="AD115" s="925"/>
      <c r="AE115" s="926"/>
      <c r="AF115" s="927">
        <v>2</v>
      </c>
      <c r="AG115" s="925"/>
      <c r="AH115" s="925"/>
      <c r="AI115" s="925"/>
      <c r="AJ115" s="926"/>
      <c r="AK115" s="927">
        <v>3</v>
      </c>
      <c r="AL115" s="925"/>
      <c r="AM115" s="925"/>
      <c r="AN115" s="925"/>
      <c r="AO115" s="926"/>
      <c r="AP115" s="928">
        <v>0</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843855</v>
      </c>
      <c r="AB117" s="966"/>
      <c r="AC117" s="966"/>
      <c r="AD117" s="966"/>
      <c r="AE117" s="967"/>
      <c r="AF117" s="968">
        <v>989535</v>
      </c>
      <c r="AG117" s="966"/>
      <c r="AH117" s="966"/>
      <c r="AI117" s="966"/>
      <c r="AJ117" s="967"/>
      <c r="AK117" s="968">
        <v>975599</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4"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443</v>
      </c>
      <c r="BP119" s="992"/>
      <c r="BQ119" s="986">
        <v>7787076</v>
      </c>
      <c r="BR119" s="987"/>
      <c r="BS119" s="987"/>
      <c r="BT119" s="987"/>
      <c r="BU119" s="987"/>
      <c r="BV119" s="987">
        <v>7417455</v>
      </c>
      <c r="BW119" s="987"/>
      <c r="BX119" s="987"/>
      <c r="BY119" s="987"/>
      <c r="BZ119" s="987"/>
      <c r="CA119" s="987">
        <v>6899636</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1739</v>
      </c>
      <c r="DH119" s="973"/>
      <c r="DI119" s="973"/>
      <c r="DJ119" s="973"/>
      <c r="DK119" s="974"/>
      <c r="DL119" s="972">
        <v>11</v>
      </c>
      <c r="DM119" s="973"/>
      <c r="DN119" s="973"/>
      <c r="DO119" s="973"/>
      <c r="DP119" s="974"/>
      <c r="DQ119" s="972">
        <v>8</v>
      </c>
      <c r="DR119" s="973"/>
      <c r="DS119" s="973"/>
      <c r="DT119" s="973"/>
      <c r="DU119" s="974"/>
      <c r="DV119" s="975">
        <v>0</v>
      </c>
      <c r="DW119" s="976"/>
      <c r="DX119" s="976"/>
      <c r="DY119" s="976"/>
      <c r="DZ119" s="977"/>
    </row>
    <row r="120" spans="1:130" s="212" customFormat="1" ht="26.25" customHeight="1" x14ac:dyDescent="0.15">
      <c r="A120" s="1045"/>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2598800</v>
      </c>
      <c r="BR120" s="918"/>
      <c r="BS120" s="918"/>
      <c r="BT120" s="918"/>
      <c r="BU120" s="918"/>
      <c r="BV120" s="918">
        <v>2305464</v>
      </c>
      <c r="BW120" s="918"/>
      <c r="BX120" s="918"/>
      <c r="BY120" s="918"/>
      <c r="BZ120" s="918"/>
      <c r="CA120" s="918">
        <v>2857446</v>
      </c>
      <c r="CB120" s="918"/>
      <c r="CC120" s="918"/>
      <c r="CD120" s="918"/>
      <c r="CE120" s="918"/>
      <c r="CF120" s="931">
        <v>71.900000000000006</v>
      </c>
      <c r="CG120" s="932"/>
      <c r="CH120" s="932"/>
      <c r="CI120" s="932"/>
      <c r="CJ120" s="932"/>
      <c r="CK120" s="993" t="s">
        <v>447</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2179656</v>
      </c>
      <c r="DH120" s="918"/>
      <c r="DI120" s="918"/>
      <c r="DJ120" s="918"/>
      <c r="DK120" s="918"/>
      <c r="DL120" s="918">
        <v>1961405</v>
      </c>
      <c r="DM120" s="918"/>
      <c r="DN120" s="918"/>
      <c r="DO120" s="918"/>
      <c r="DP120" s="918"/>
      <c r="DQ120" s="918">
        <v>1698803</v>
      </c>
      <c r="DR120" s="918"/>
      <c r="DS120" s="918"/>
      <c r="DT120" s="918"/>
      <c r="DU120" s="918"/>
      <c r="DV120" s="919">
        <v>42.7</v>
      </c>
      <c r="DW120" s="919"/>
      <c r="DX120" s="919"/>
      <c r="DY120" s="919"/>
      <c r="DZ120" s="920"/>
    </row>
    <row r="121" spans="1:130" s="212" customFormat="1" ht="26.25" customHeight="1" x14ac:dyDescent="0.15">
      <c r="A121" s="1045"/>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108532</v>
      </c>
      <c r="BR121" s="913"/>
      <c r="BS121" s="913"/>
      <c r="BT121" s="913"/>
      <c r="BU121" s="913"/>
      <c r="BV121" s="913">
        <v>103064</v>
      </c>
      <c r="BW121" s="913"/>
      <c r="BX121" s="913"/>
      <c r="BY121" s="913"/>
      <c r="BZ121" s="913"/>
      <c r="CA121" s="913">
        <v>95596</v>
      </c>
      <c r="CB121" s="913"/>
      <c r="CC121" s="913"/>
      <c r="CD121" s="913"/>
      <c r="CE121" s="913"/>
      <c r="CF121" s="907">
        <v>2.4</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83650</v>
      </c>
      <c r="DH121" s="913"/>
      <c r="DI121" s="913"/>
      <c r="DJ121" s="913"/>
      <c r="DK121" s="913"/>
      <c r="DL121" s="913">
        <v>72307</v>
      </c>
      <c r="DM121" s="913"/>
      <c r="DN121" s="913"/>
      <c r="DO121" s="913"/>
      <c r="DP121" s="913"/>
      <c r="DQ121" s="913">
        <v>74196</v>
      </c>
      <c r="DR121" s="913"/>
      <c r="DS121" s="913"/>
      <c r="DT121" s="913"/>
      <c r="DU121" s="913"/>
      <c r="DV121" s="914">
        <v>1.9</v>
      </c>
      <c r="DW121" s="914"/>
      <c r="DX121" s="914"/>
      <c r="DY121" s="914"/>
      <c r="DZ121" s="915"/>
    </row>
    <row r="122" spans="1:130" s="212" customFormat="1" ht="26.25" customHeight="1" x14ac:dyDescent="0.15">
      <c r="A122" s="1045"/>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5875238</v>
      </c>
      <c r="BR122" s="987"/>
      <c r="BS122" s="987"/>
      <c r="BT122" s="987"/>
      <c r="BU122" s="987"/>
      <c r="BV122" s="987">
        <v>5422620</v>
      </c>
      <c r="BW122" s="987"/>
      <c r="BX122" s="987"/>
      <c r="BY122" s="987"/>
      <c r="BZ122" s="987"/>
      <c r="CA122" s="987">
        <v>5035652</v>
      </c>
      <c r="CB122" s="987"/>
      <c r="CC122" s="987"/>
      <c r="CD122" s="987"/>
      <c r="CE122" s="987"/>
      <c r="CF122" s="1004">
        <v>126.6</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5"/>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451</v>
      </c>
      <c r="BP123" s="992"/>
      <c r="BQ123" s="1051">
        <v>8582570</v>
      </c>
      <c r="BR123" s="1018"/>
      <c r="BS123" s="1018"/>
      <c r="BT123" s="1018"/>
      <c r="BU123" s="1018"/>
      <c r="BV123" s="1018">
        <v>7831148</v>
      </c>
      <c r="BW123" s="1018"/>
      <c r="BX123" s="1018"/>
      <c r="BY123" s="1018"/>
      <c r="BZ123" s="1018"/>
      <c r="CA123" s="1018">
        <v>7988694</v>
      </c>
      <c r="CB123" s="1018"/>
      <c r="CC123" s="1018"/>
      <c r="CD123" s="1018"/>
      <c r="CE123" s="1018"/>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5"/>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452</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5"/>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5"/>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6"/>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97</v>
      </c>
      <c r="AB127" s="946"/>
      <c r="AC127" s="946"/>
      <c r="AD127" s="946"/>
      <c r="AE127" s="947"/>
      <c r="AF127" s="948">
        <v>2</v>
      </c>
      <c r="AG127" s="946"/>
      <c r="AH127" s="946"/>
      <c r="AI127" s="946"/>
      <c r="AJ127" s="947"/>
      <c r="AK127" s="948">
        <v>3</v>
      </c>
      <c r="AL127" s="946"/>
      <c r="AM127" s="946"/>
      <c r="AN127" s="946"/>
      <c r="AO127" s="947"/>
      <c r="AP127" s="949">
        <v>0</v>
      </c>
      <c r="AQ127" s="950"/>
      <c r="AR127" s="950"/>
      <c r="AS127" s="950"/>
      <c r="AT127" s="951"/>
      <c r="AU127" s="214"/>
      <c r="AV127" s="214"/>
      <c r="AW127" s="214"/>
      <c r="AX127" s="1019" t="s">
        <v>458</v>
      </c>
      <c r="AY127" s="1020"/>
      <c r="AZ127" s="1020"/>
      <c r="BA127" s="1020"/>
      <c r="BB127" s="1020"/>
      <c r="BC127" s="1020"/>
      <c r="BD127" s="1020"/>
      <c r="BE127" s="1021"/>
      <c r="BF127" s="1022" t="s">
        <v>459</v>
      </c>
      <c r="BG127" s="1020"/>
      <c r="BH127" s="1020"/>
      <c r="BI127" s="1020"/>
      <c r="BJ127" s="1020"/>
      <c r="BK127" s="1020"/>
      <c r="BL127" s="1021"/>
      <c r="BM127" s="1022" t="s">
        <v>460</v>
      </c>
      <c r="BN127" s="1020"/>
      <c r="BO127" s="1020"/>
      <c r="BP127" s="1020"/>
      <c r="BQ127" s="1020"/>
      <c r="BR127" s="1020"/>
      <c r="BS127" s="1021"/>
      <c r="BT127" s="1022" t="s">
        <v>461</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9" t="s">
        <v>463</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464</v>
      </c>
      <c r="X128" s="1031"/>
      <c r="Y128" s="1031"/>
      <c r="Z128" s="1032"/>
      <c r="AA128" s="1033">
        <v>146</v>
      </c>
      <c r="AB128" s="1034"/>
      <c r="AC128" s="1034"/>
      <c r="AD128" s="1034"/>
      <c r="AE128" s="1035"/>
      <c r="AF128" s="1036">
        <v>146</v>
      </c>
      <c r="AG128" s="1034"/>
      <c r="AH128" s="1034"/>
      <c r="AI128" s="1034"/>
      <c r="AJ128" s="1035"/>
      <c r="AK128" s="1036">
        <v>146</v>
      </c>
      <c r="AL128" s="1034"/>
      <c r="AM128" s="1034"/>
      <c r="AN128" s="1034"/>
      <c r="AO128" s="1035"/>
      <c r="AP128" s="1037"/>
      <c r="AQ128" s="1038"/>
      <c r="AR128" s="1038"/>
      <c r="AS128" s="1038"/>
      <c r="AT128" s="1039"/>
      <c r="AU128" s="214"/>
      <c r="AV128" s="214"/>
      <c r="AW128" s="214"/>
      <c r="AX128" s="883" t="s">
        <v>465</v>
      </c>
      <c r="AY128" s="884"/>
      <c r="AZ128" s="884"/>
      <c r="BA128" s="884"/>
      <c r="BB128" s="884"/>
      <c r="BC128" s="884"/>
      <c r="BD128" s="884"/>
      <c r="BE128" s="885"/>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466</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4463010</v>
      </c>
      <c r="AB129" s="946"/>
      <c r="AC129" s="946"/>
      <c r="AD129" s="946"/>
      <c r="AE129" s="947"/>
      <c r="AF129" s="948">
        <v>4503390</v>
      </c>
      <c r="AG129" s="946"/>
      <c r="AH129" s="946"/>
      <c r="AI129" s="946"/>
      <c r="AJ129" s="947"/>
      <c r="AK129" s="948">
        <v>4614514</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676108</v>
      </c>
      <c r="AB130" s="946"/>
      <c r="AC130" s="946"/>
      <c r="AD130" s="946"/>
      <c r="AE130" s="947"/>
      <c r="AF130" s="948">
        <v>666503</v>
      </c>
      <c r="AG130" s="946"/>
      <c r="AH130" s="946"/>
      <c r="AI130" s="946"/>
      <c r="AJ130" s="947"/>
      <c r="AK130" s="948">
        <v>638038</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7.1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3786902</v>
      </c>
      <c r="AB131" s="973"/>
      <c r="AC131" s="973"/>
      <c r="AD131" s="973"/>
      <c r="AE131" s="974"/>
      <c r="AF131" s="972">
        <v>3836887</v>
      </c>
      <c r="AG131" s="973"/>
      <c r="AH131" s="973"/>
      <c r="AI131" s="973"/>
      <c r="AJ131" s="974"/>
      <c r="AK131" s="972">
        <v>3976476</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4"/>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4.4258076920000002</v>
      </c>
      <c r="AB132" s="1084"/>
      <c r="AC132" s="1084"/>
      <c r="AD132" s="1084"/>
      <c r="AE132" s="1085"/>
      <c r="AF132" s="1086">
        <v>8.4153116840000006</v>
      </c>
      <c r="AG132" s="1084"/>
      <c r="AH132" s="1084"/>
      <c r="AI132" s="1084"/>
      <c r="AJ132" s="1085"/>
      <c r="AK132" s="1086">
        <v>8.4852769139999999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4.8</v>
      </c>
      <c r="AB133" s="1067"/>
      <c r="AC133" s="1067"/>
      <c r="AD133" s="1067"/>
      <c r="AE133" s="1068"/>
      <c r="AF133" s="1066">
        <v>5.9</v>
      </c>
      <c r="AG133" s="1067"/>
      <c r="AH133" s="1067"/>
      <c r="AI133" s="1067"/>
      <c r="AJ133" s="1068"/>
      <c r="AK133" s="1066">
        <v>7.1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U5FuCBbAL7Q5UNadlE4C3WkWeLJv7Bh/7RCduGtnJH1VOL6xdGvMgpRMZJgshsvSZ85PKurlRmVGN9mFy/VWw==" saltValue="TSrxmb4eNZB4BgQOQvRo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Po50jUgWvFhJqN5seIj/Fy3+Fvpr/rs1ZMvJFplhp82Ixh/CZFSRZMUXkcyVBJs6xbxuPYWbEC4IVfqwA30waQ==" saltValue="kXy/IhP5FwMWSAwD3u+n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4"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xGes5eXxQDQ9IQveWo7mC+eBcdq7yUvs6o4+NggxPL81G8aFgI81PBwbYh/+Ocpd1/HZ1FmM3w8BWWMpRhojg==" saltValue="oBQcY0qqkg8ZfhfFUVnvX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1338729</v>
      </c>
      <c r="AP9" s="262">
        <v>107572</v>
      </c>
      <c r="AQ9" s="263">
        <v>134407</v>
      </c>
      <c r="AR9" s="264">
        <v>-20</v>
      </c>
    </row>
    <row r="10" spans="1:46" ht="13.5" customHeight="1" x14ac:dyDescent="0.15">
      <c r="A10" s="247"/>
      <c r="AK10" s="1103" t="s">
        <v>486</v>
      </c>
      <c r="AL10" s="1104"/>
      <c r="AM10" s="1104"/>
      <c r="AN10" s="1105"/>
      <c r="AO10" s="265">
        <v>155644</v>
      </c>
      <c r="AP10" s="265">
        <v>12507</v>
      </c>
      <c r="AQ10" s="266">
        <v>20909</v>
      </c>
      <c r="AR10" s="267">
        <v>-40.200000000000003</v>
      </c>
    </row>
    <row r="11" spans="1:46" ht="13.5" customHeight="1" x14ac:dyDescent="0.15">
      <c r="A11" s="247"/>
      <c r="AK11" s="1103" t="s">
        <v>487</v>
      </c>
      <c r="AL11" s="1104"/>
      <c r="AM11" s="1104"/>
      <c r="AN11" s="1105"/>
      <c r="AO11" s="265">
        <v>70146</v>
      </c>
      <c r="AP11" s="265">
        <v>5636</v>
      </c>
      <c r="AQ11" s="266">
        <v>3830</v>
      </c>
      <c r="AR11" s="267">
        <v>47.2</v>
      </c>
    </row>
    <row r="12" spans="1:46" ht="13.5" customHeight="1" x14ac:dyDescent="0.15">
      <c r="A12" s="247"/>
      <c r="AK12" s="1103" t="s">
        <v>488</v>
      </c>
      <c r="AL12" s="1104"/>
      <c r="AM12" s="1104"/>
      <c r="AN12" s="1105"/>
      <c r="AO12" s="265" t="s">
        <v>489</v>
      </c>
      <c r="AP12" s="265" t="s">
        <v>489</v>
      </c>
      <c r="AQ12" s="266" t="s">
        <v>489</v>
      </c>
      <c r="AR12" s="267" t="s">
        <v>489</v>
      </c>
    </row>
    <row r="13" spans="1:46" ht="13.5" customHeight="1" x14ac:dyDescent="0.15">
      <c r="A13" s="247"/>
      <c r="AK13" s="1103" t="s">
        <v>490</v>
      </c>
      <c r="AL13" s="1104"/>
      <c r="AM13" s="1104"/>
      <c r="AN13" s="1105"/>
      <c r="AO13" s="265">
        <v>50739</v>
      </c>
      <c r="AP13" s="265">
        <v>4077</v>
      </c>
      <c r="AQ13" s="266">
        <v>6402</v>
      </c>
      <c r="AR13" s="267">
        <v>-36.299999999999997</v>
      </c>
    </row>
    <row r="14" spans="1:46" ht="13.5" customHeight="1" x14ac:dyDescent="0.15">
      <c r="A14" s="247"/>
      <c r="AK14" s="1103" t="s">
        <v>491</v>
      </c>
      <c r="AL14" s="1104"/>
      <c r="AM14" s="1104"/>
      <c r="AN14" s="1105"/>
      <c r="AO14" s="265">
        <v>81826</v>
      </c>
      <c r="AP14" s="265">
        <v>6575</v>
      </c>
      <c r="AQ14" s="266">
        <v>3167</v>
      </c>
      <c r="AR14" s="267">
        <v>107.6</v>
      </c>
    </row>
    <row r="15" spans="1:46" ht="13.5" customHeight="1" x14ac:dyDescent="0.15">
      <c r="A15" s="247"/>
      <c r="AK15" s="1106" t="s">
        <v>492</v>
      </c>
      <c r="AL15" s="1107"/>
      <c r="AM15" s="1107"/>
      <c r="AN15" s="1108"/>
      <c r="AO15" s="265">
        <v>-66576</v>
      </c>
      <c r="AP15" s="265">
        <v>-5350</v>
      </c>
      <c r="AQ15" s="266">
        <v>-7315</v>
      </c>
      <c r="AR15" s="267">
        <v>-26.9</v>
      </c>
    </row>
    <row r="16" spans="1:46" x14ac:dyDescent="0.15">
      <c r="A16" s="247"/>
      <c r="AK16" s="1106" t="s">
        <v>177</v>
      </c>
      <c r="AL16" s="1107"/>
      <c r="AM16" s="1107"/>
      <c r="AN16" s="1108"/>
      <c r="AO16" s="265">
        <v>1630508</v>
      </c>
      <c r="AP16" s="265">
        <v>131017</v>
      </c>
      <c r="AQ16" s="266">
        <v>161400</v>
      </c>
      <c r="AR16" s="267">
        <v>-18.8</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10.37</v>
      </c>
      <c r="AP21" s="278">
        <v>13.23</v>
      </c>
      <c r="AQ21" s="279">
        <v>-2.86</v>
      </c>
      <c r="AS21" s="280"/>
      <c r="AT21" s="276"/>
    </row>
    <row r="22" spans="1:46" s="248" customFormat="1" x14ac:dyDescent="0.15">
      <c r="A22" s="276"/>
      <c r="AK22" s="1109" t="s">
        <v>498</v>
      </c>
      <c r="AL22" s="1110"/>
      <c r="AM22" s="1110"/>
      <c r="AN22" s="1111"/>
      <c r="AO22" s="281">
        <v>95.2</v>
      </c>
      <c r="AP22" s="282">
        <v>95.5</v>
      </c>
      <c r="AQ22" s="283">
        <v>-0.3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511498</v>
      </c>
      <c r="AP32" s="291">
        <v>41101</v>
      </c>
      <c r="AQ32" s="292">
        <v>84123</v>
      </c>
      <c r="AR32" s="293">
        <v>-51.1</v>
      </c>
    </row>
    <row r="33" spans="1:46" ht="13.5" customHeight="1" x14ac:dyDescent="0.15">
      <c r="A33" s="247"/>
      <c r="AK33" s="1117" t="s">
        <v>503</v>
      </c>
      <c r="AL33" s="1118"/>
      <c r="AM33" s="1118"/>
      <c r="AN33" s="1119"/>
      <c r="AO33" s="291" t="s">
        <v>489</v>
      </c>
      <c r="AP33" s="291" t="s">
        <v>489</v>
      </c>
      <c r="AQ33" s="292" t="s">
        <v>489</v>
      </c>
      <c r="AR33" s="293" t="s">
        <v>489</v>
      </c>
    </row>
    <row r="34" spans="1:46" ht="27" customHeight="1" x14ac:dyDescent="0.15">
      <c r="A34" s="247"/>
      <c r="AK34" s="1117" t="s">
        <v>504</v>
      </c>
      <c r="AL34" s="1118"/>
      <c r="AM34" s="1118"/>
      <c r="AN34" s="1119"/>
      <c r="AO34" s="291" t="s">
        <v>489</v>
      </c>
      <c r="AP34" s="291" t="s">
        <v>489</v>
      </c>
      <c r="AQ34" s="292" t="s">
        <v>489</v>
      </c>
      <c r="AR34" s="293" t="s">
        <v>489</v>
      </c>
    </row>
    <row r="35" spans="1:46" ht="27" customHeight="1" x14ac:dyDescent="0.15">
      <c r="A35" s="247"/>
      <c r="AK35" s="1117" t="s">
        <v>505</v>
      </c>
      <c r="AL35" s="1118"/>
      <c r="AM35" s="1118"/>
      <c r="AN35" s="1119"/>
      <c r="AO35" s="291">
        <v>441599</v>
      </c>
      <c r="AP35" s="291">
        <v>35484</v>
      </c>
      <c r="AQ35" s="292">
        <v>25612</v>
      </c>
      <c r="AR35" s="293">
        <v>38.5</v>
      </c>
    </row>
    <row r="36" spans="1:46" ht="27" customHeight="1" x14ac:dyDescent="0.15">
      <c r="A36" s="247"/>
      <c r="AK36" s="1117" t="s">
        <v>506</v>
      </c>
      <c r="AL36" s="1118"/>
      <c r="AM36" s="1118"/>
      <c r="AN36" s="1119"/>
      <c r="AO36" s="291">
        <v>22499</v>
      </c>
      <c r="AP36" s="291">
        <v>1808</v>
      </c>
      <c r="AQ36" s="292">
        <v>3548</v>
      </c>
      <c r="AR36" s="293">
        <v>-49</v>
      </c>
    </row>
    <row r="37" spans="1:46" ht="13.5" customHeight="1" x14ac:dyDescent="0.15">
      <c r="A37" s="247"/>
      <c r="AK37" s="1117" t="s">
        <v>507</v>
      </c>
      <c r="AL37" s="1118"/>
      <c r="AM37" s="1118"/>
      <c r="AN37" s="1119"/>
      <c r="AO37" s="291">
        <v>3</v>
      </c>
      <c r="AP37" s="291">
        <v>0</v>
      </c>
      <c r="AQ37" s="292">
        <v>660</v>
      </c>
      <c r="AR37" s="293">
        <v>-100</v>
      </c>
    </row>
    <row r="38" spans="1:46" ht="27" customHeight="1" x14ac:dyDescent="0.15">
      <c r="A38" s="247"/>
      <c r="AK38" s="1120" t="s">
        <v>508</v>
      </c>
      <c r="AL38" s="1121"/>
      <c r="AM38" s="1121"/>
      <c r="AN38" s="1122"/>
      <c r="AO38" s="294" t="s">
        <v>489</v>
      </c>
      <c r="AP38" s="294" t="s">
        <v>489</v>
      </c>
      <c r="AQ38" s="295">
        <v>49</v>
      </c>
      <c r="AR38" s="283" t="s">
        <v>489</v>
      </c>
      <c r="AS38" s="290"/>
    </row>
    <row r="39" spans="1:46" x14ac:dyDescent="0.15">
      <c r="A39" s="247"/>
      <c r="AK39" s="1120" t="s">
        <v>509</v>
      </c>
      <c r="AL39" s="1121"/>
      <c r="AM39" s="1121"/>
      <c r="AN39" s="1122"/>
      <c r="AO39" s="291">
        <v>-146</v>
      </c>
      <c r="AP39" s="291">
        <v>-12</v>
      </c>
      <c r="AQ39" s="292">
        <v>-3738</v>
      </c>
      <c r="AR39" s="293">
        <v>-99.7</v>
      </c>
      <c r="AS39" s="290"/>
    </row>
    <row r="40" spans="1:46" ht="27" customHeight="1" x14ac:dyDescent="0.15">
      <c r="A40" s="247"/>
      <c r="AK40" s="1117" t="s">
        <v>510</v>
      </c>
      <c r="AL40" s="1118"/>
      <c r="AM40" s="1118"/>
      <c r="AN40" s="1119"/>
      <c r="AO40" s="291">
        <v>-638038</v>
      </c>
      <c r="AP40" s="291">
        <v>-51269</v>
      </c>
      <c r="AQ40" s="292">
        <v>-72431</v>
      </c>
      <c r="AR40" s="293">
        <v>-29.2</v>
      </c>
      <c r="AS40" s="290"/>
    </row>
    <row r="41" spans="1:46" x14ac:dyDescent="0.15">
      <c r="A41" s="247"/>
      <c r="AK41" s="1123" t="s">
        <v>287</v>
      </c>
      <c r="AL41" s="1124"/>
      <c r="AM41" s="1124"/>
      <c r="AN41" s="1125"/>
      <c r="AO41" s="291">
        <v>337415</v>
      </c>
      <c r="AP41" s="291">
        <v>27112</v>
      </c>
      <c r="AQ41" s="292">
        <v>37824</v>
      </c>
      <c r="AR41" s="293">
        <v>-28.3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844117</v>
      </c>
      <c r="AN51" s="313">
        <v>65057</v>
      </c>
      <c r="AO51" s="314">
        <v>-31.2</v>
      </c>
      <c r="AP51" s="315">
        <v>120302</v>
      </c>
      <c r="AQ51" s="316">
        <v>1.7</v>
      </c>
      <c r="AR51" s="317">
        <v>-32.9</v>
      </c>
    </row>
    <row r="52" spans="1:44" x14ac:dyDescent="0.15">
      <c r="A52" s="247"/>
      <c r="AK52" s="318"/>
      <c r="AL52" s="319" t="s">
        <v>520</v>
      </c>
      <c r="AM52" s="320">
        <v>665965</v>
      </c>
      <c r="AN52" s="321">
        <v>51327</v>
      </c>
      <c r="AO52" s="322">
        <v>14.9</v>
      </c>
      <c r="AP52" s="323">
        <v>59328</v>
      </c>
      <c r="AQ52" s="324">
        <v>18.7</v>
      </c>
      <c r="AR52" s="325">
        <v>-3.8</v>
      </c>
    </row>
    <row r="53" spans="1:44" x14ac:dyDescent="0.15">
      <c r="A53" s="247"/>
      <c r="AK53" s="303" t="s">
        <v>521</v>
      </c>
      <c r="AL53" s="304"/>
      <c r="AM53" s="312">
        <v>1247085</v>
      </c>
      <c r="AN53" s="313">
        <v>97102</v>
      </c>
      <c r="AO53" s="314">
        <v>49.3</v>
      </c>
      <c r="AP53" s="315">
        <v>114841</v>
      </c>
      <c r="AQ53" s="316">
        <v>-4.5</v>
      </c>
      <c r="AR53" s="317">
        <v>53.8</v>
      </c>
    </row>
    <row r="54" spans="1:44" x14ac:dyDescent="0.15">
      <c r="A54" s="247"/>
      <c r="AK54" s="318"/>
      <c r="AL54" s="319" t="s">
        <v>520</v>
      </c>
      <c r="AM54" s="320">
        <v>756905</v>
      </c>
      <c r="AN54" s="321">
        <v>58935</v>
      </c>
      <c r="AO54" s="322">
        <v>14.8</v>
      </c>
      <c r="AP54" s="323">
        <v>51589</v>
      </c>
      <c r="AQ54" s="324">
        <v>-13</v>
      </c>
      <c r="AR54" s="325">
        <v>27.8</v>
      </c>
    </row>
    <row r="55" spans="1:44" x14ac:dyDescent="0.15">
      <c r="A55" s="247"/>
      <c r="AK55" s="303" t="s">
        <v>522</v>
      </c>
      <c r="AL55" s="304"/>
      <c r="AM55" s="312">
        <v>1327513</v>
      </c>
      <c r="AN55" s="313">
        <v>104184</v>
      </c>
      <c r="AO55" s="314">
        <v>7.3</v>
      </c>
      <c r="AP55" s="315">
        <v>124145</v>
      </c>
      <c r="AQ55" s="316">
        <v>8.1</v>
      </c>
      <c r="AR55" s="317">
        <v>-0.8</v>
      </c>
    </row>
    <row r="56" spans="1:44" x14ac:dyDescent="0.15">
      <c r="A56" s="247"/>
      <c r="AK56" s="318"/>
      <c r="AL56" s="319" t="s">
        <v>520</v>
      </c>
      <c r="AM56" s="320">
        <v>1054172</v>
      </c>
      <c r="AN56" s="321">
        <v>82732</v>
      </c>
      <c r="AO56" s="322">
        <v>40.4</v>
      </c>
      <c r="AP56" s="323">
        <v>54761</v>
      </c>
      <c r="AQ56" s="324">
        <v>6.1</v>
      </c>
      <c r="AR56" s="325">
        <v>34.299999999999997</v>
      </c>
    </row>
    <row r="57" spans="1:44" x14ac:dyDescent="0.15">
      <c r="A57" s="247"/>
      <c r="AK57" s="303" t="s">
        <v>523</v>
      </c>
      <c r="AL57" s="304"/>
      <c r="AM57" s="312">
        <v>1051911</v>
      </c>
      <c r="AN57" s="313">
        <v>83096</v>
      </c>
      <c r="AO57" s="314">
        <v>-20.2</v>
      </c>
      <c r="AP57" s="315">
        <v>131480</v>
      </c>
      <c r="AQ57" s="316">
        <v>5.9</v>
      </c>
      <c r="AR57" s="317">
        <v>-26.1</v>
      </c>
    </row>
    <row r="58" spans="1:44" x14ac:dyDescent="0.15">
      <c r="A58" s="247"/>
      <c r="AK58" s="318"/>
      <c r="AL58" s="319" t="s">
        <v>520</v>
      </c>
      <c r="AM58" s="320">
        <v>688441</v>
      </c>
      <c r="AN58" s="321">
        <v>54384</v>
      </c>
      <c r="AO58" s="322">
        <v>-34.299999999999997</v>
      </c>
      <c r="AP58" s="323">
        <v>63148</v>
      </c>
      <c r="AQ58" s="324">
        <v>15.3</v>
      </c>
      <c r="AR58" s="325">
        <v>-49.6</v>
      </c>
    </row>
    <row r="59" spans="1:44" x14ac:dyDescent="0.15">
      <c r="A59" s="247"/>
      <c r="AK59" s="303" t="s">
        <v>524</v>
      </c>
      <c r="AL59" s="304"/>
      <c r="AM59" s="312">
        <v>1173295</v>
      </c>
      <c r="AN59" s="313">
        <v>94278</v>
      </c>
      <c r="AO59" s="314">
        <v>13.5</v>
      </c>
      <c r="AP59" s="315">
        <v>163245</v>
      </c>
      <c r="AQ59" s="316">
        <v>24.2</v>
      </c>
      <c r="AR59" s="317">
        <v>-10.7</v>
      </c>
    </row>
    <row r="60" spans="1:44" x14ac:dyDescent="0.15">
      <c r="A60" s="247"/>
      <c r="AK60" s="318"/>
      <c r="AL60" s="319" t="s">
        <v>520</v>
      </c>
      <c r="AM60" s="320">
        <v>858292</v>
      </c>
      <c r="AN60" s="321">
        <v>68967</v>
      </c>
      <c r="AO60" s="322">
        <v>26.8</v>
      </c>
      <c r="AP60" s="323">
        <v>87630</v>
      </c>
      <c r="AQ60" s="324">
        <v>38.799999999999997</v>
      </c>
      <c r="AR60" s="325">
        <v>-12</v>
      </c>
    </row>
    <row r="61" spans="1:44" x14ac:dyDescent="0.15">
      <c r="A61" s="247"/>
      <c r="AK61" s="303" t="s">
        <v>525</v>
      </c>
      <c r="AL61" s="326"/>
      <c r="AM61" s="312">
        <v>1128784</v>
      </c>
      <c r="AN61" s="313">
        <v>88743</v>
      </c>
      <c r="AO61" s="314">
        <v>3.7</v>
      </c>
      <c r="AP61" s="315">
        <v>130803</v>
      </c>
      <c r="AQ61" s="327">
        <v>7.1</v>
      </c>
      <c r="AR61" s="317">
        <v>-3.4</v>
      </c>
    </row>
    <row r="62" spans="1:44" x14ac:dyDescent="0.15">
      <c r="A62" s="247"/>
      <c r="AK62" s="318"/>
      <c r="AL62" s="319" t="s">
        <v>520</v>
      </c>
      <c r="AM62" s="320">
        <v>804755</v>
      </c>
      <c r="AN62" s="321">
        <v>63269</v>
      </c>
      <c r="AO62" s="322">
        <v>12.5</v>
      </c>
      <c r="AP62" s="323">
        <v>63291</v>
      </c>
      <c r="AQ62" s="324">
        <v>13.2</v>
      </c>
      <c r="AR62" s="325">
        <v>-0.7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m4TGE9f94nhVJJlj1OeNdcet8OSawEIsOhUCDXwN4mkqqtfXfx7yzVm221EnFyvQbEaO/ifAeyveJjSLnBb7jg==" saltValue="GKnpMi6+CjS+R65Gati/7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4"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Zc0ae8X8PEzIgPQeNDfjzSDGvGZNrX4u0NK5z5BcX2Uzx4m10HnnJI7m5RymFS37uXmD67HmFqPILOFVnkijcw==" saltValue="y+m2qgYqwTCdLdBpzg+1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1"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lsz/LIq6s3ndN4WP8ajZHyNbem+DatD5dLuAeYreL8qF1NpJKnB24aofSb8tUO6Ky1fI7CWn7Y2LyMwOJ5Fucg==" saltValue="+fZevVIDXfsYRyrbYkL/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1"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20.69</v>
      </c>
      <c r="G47" s="12">
        <v>19.489999999999998</v>
      </c>
      <c r="H47" s="12">
        <v>20.12</v>
      </c>
      <c r="I47" s="12">
        <v>14.04</v>
      </c>
      <c r="J47" s="13">
        <v>22.79</v>
      </c>
    </row>
    <row r="48" spans="2:10" ht="57.75" customHeight="1" x14ac:dyDescent="0.15">
      <c r="B48" s="14"/>
      <c r="C48" s="1128" t="s">
        <v>4</v>
      </c>
      <c r="D48" s="1128"/>
      <c r="E48" s="1129"/>
      <c r="F48" s="15">
        <v>10.34</v>
      </c>
      <c r="G48" s="16">
        <v>9.5</v>
      </c>
      <c r="H48" s="16">
        <v>10.67</v>
      </c>
      <c r="I48" s="16">
        <v>7.05</v>
      </c>
      <c r="J48" s="17">
        <v>5.57</v>
      </c>
    </row>
    <row r="49" spans="2:10" ht="57.75" customHeight="1" thickBot="1" x14ac:dyDescent="0.2">
      <c r="B49" s="18"/>
      <c r="C49" s="1130" t="s">
        <v>5</v>
      </c>
      <c r="D49" s="1130"/>
      <c r="E49" s="1131"/>
      <c r="F49" s="19">
        <v>1.63</v>
      </c>
      <c r="G49" s="20" t="s">
        <v>532</v>
      </c>
      <c r="H49" s="20">
        <v>1.04</v>
      </c>
      <c r="I49" s="20" t="s">
        <v>533</v>
      </c>
      <c r="J49" s="21">
        <v>7.81</v>
      </c>
    </row>
    <row r="50" spans="2:10" x14ac:dyDescent="0.15"/>
  </sheetData>
  <sheetProtection algorithmName="SHA-512" hashValue="T/F8h/ZNF8zt1IUVRRUl17FnM1aR92Jm1d1ipcg1XFAhh1gjqOtT3bbzgH4vmtDcYfk2DKMiOQy2QIHtsIbzKQ==" saltValue="UVExqgq5tsf3kVYWxO4b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知久 芳樹</cp:lastModifiedBy>
  <cp:lastPrinted>2026-03-06T04:32:11Z</cp:lastPrinted>
  <dcterms:created xsi:type="dcterms:W3CDTF">2026-02-23T06:39:12Z</dcterms:created>
  <dcterms:modified xsi:type="dcterms:W3CDTF">2026-03-06T05:08:40Z</dcterms:modified>
  <cp:category/>
</cp:coreProperties>
</file>