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0351\Desktop\"/>
    </mc:Choice>
  </mc:AlternateContent>
  <xr:revisionPtr revIDLastSave="0" documentId="13_ncr:1_{2B85DD4D-BC62-4097-8234-3345235039CC}" xr6:coauthVersionLast="47" xr6:coauthVersionMax="47" xr10:uidLastSave="{00000000-0000-0000-0000-000000000000}"/>
  <workbookProtection workbookAlgorithmName="SHA-512" workbookHashValue="PJ/EKeJIHd55FJKuSSPU1yh+8U8lK2GMstbuPMetvrT1Kn825FblFaxKXdUjgYOe09D239ZaMf+jCHyPjkbhkg==" workbookSaltValue="edKzWaSsNYcU/h8eIcXlQ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I85" i="4"/>
  <c r="G85" i="4"/>
  <c r="E85" i="4"/>
  <c r="W10" i="4"/>
  <c r="I10" i="4"/>
  <c r="BB8"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<sst xmlns="http://schemas.openxmlformats.org/spreadsheetml/2006/main" count="231" uniqueCount="115">
  <si>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</si>
  <si>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</si>
  <si>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</si>
  <si>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</si>
  <si>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</si>
  <si>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</si>
  <si>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</si>
  <si>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</si>
  <si>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</si>
  <si>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</si>
  <si>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</si>
  <si>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</si>
  <si>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</si>
  <si>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</si>
  <si>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</si>
  <si>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</si>
  <si>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</si>
  <si>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</si>
  <si>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</si>
  <si>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</si>
  <si>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</si>
  <si>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</si>
  <si>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</si>
  <si>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</si>
  <si>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</si>
  <si>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</si>
  <si>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</si>
  <si>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</si>
  <si>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</si>
  <si>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</si>
  <si>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</si>
  <si>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</si>
  <si>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</si>
  <si>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</si>
  <si>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</si>
  <si>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</si>
  <si>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</si>
  <si>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</si>
  <si>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</si>
  <si>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</si>
  <si>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</si>
  <si>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</si>
  <si>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</si>
  <si>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</si>
  <si>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</si>
  <si>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</si>
  <si>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</si>
  <si>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</si>
  <si>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</si>
  <si>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</si>
  <si>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</si>
  <si>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</si>
  <si>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</si>
  <si>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</si>
  <si>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</si>
  <si>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</si>
  <si>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</si>
  <si>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</si>
  <si>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</si>
  <si>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</si>
  <si>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</si>
  <si>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</si>
  <si>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</si>
  <si>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</si>
  <si>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</si>
  <si>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</si>
  <si>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</si>
  <si>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</si>
  <si>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</si>
  <si>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</si>
  <si>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</si>
  <si>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</si>
  <si>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</si>
  <si>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</si>
  <si>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</si>
  <si>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</si>
  <si>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</si>
  <si>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</si>
  <si>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</si>
  <si>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</si>
  <si>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</si>
  <si>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</si>
  <si>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</si>
  <si>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</si>
  <si>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</si>
  <si>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</si>
  <si>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</si>
  <si>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</si>
  <si>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</si>
  <si>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</si>
  <si>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</si>
  <si>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</si>
  <si>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</si>
  <si>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</si>
  <si>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</si>
  <si>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松川町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</si>
  <si>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</si>
  <si>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</si>
  <si>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</si>
  <si>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</si>
  <si>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</si>
  <si>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</si>
  <si>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</si>
  <si>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</si>
  <si>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</si>
  <si>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</si>
  <si>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</si>
  <si>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</si>
  <si>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</si>
  <si>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</si>
  <si>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</si>
  <si>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</si>
  <si>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人口減少による料金収入の減少、施設の老朽化に伴う改築更新需要の増大、公営企業に携わる人材確保の困難、物価高騰による営業費用増加、震災等災害時の機能維持のための対策など課題が山積しています。
・人口減少による料金収入の減少、施設の老朽化に伴う改築更新需要の増大、物価高騰による営業費用増加、震災等災害時の機能維持のための対策については、適時アセットマネジメントの策定や経営戦略等を更新し、計画的な老朽化施設の更新及び管路の耐震化、隣接する農集排処理区の統合による汚水処理の効率化等を進めるとともに、適正な時期に必要に応じて料金改定を実施します。
・公営企業に携わる人材確保の困難という課題に対しては、計画的な採用活動や人事ローテーション等を実施します。
</t>
    <rPh sb="182" eb="184">
      <t>サクテイ</t>
    </rPh>
    <rPh sb="240" eb="241">
      <t>ナド</t>
    </rPh>
    <phoneticPr fontId="4"/>
  </si>
  <si>
    <t>①経常収支比率は100％以上で、経常損益は黒字となりましたが、一般会計繰入金（公費）への依存度が高い経営状況です。
②本年度の欠損金計上はありません。
③流動比率は100％を下回っており、短期的な支払能力不足を示しています。施設建設時の企業債償還（借金返済）が大きいことが主な要因です。不足分は一般会計繰入金（公費）に頼っています。
④企業債残高対事業規模比率は類似団体平均より高い水準にあります。今後は老朽化や災害対策など必要な投資とのバランスを調整しながら企業債残高の減少に努めます。
⑤⑥経費回収率、汚水処理原価ともに類似団体平均より健全な数値となっていますが、今後は人口減少に伴い、使用料収入の減少が見込まれます。現状での経費削減策にも限界があるため、抜本的な経営改革の取り組みが必要です。
⑦施設利用率は、類似団体と同水準ですが、低い値と言えます。施設利用率の改善に努めるとともに、施設の適正規模の検討を行います。
⑧水洗化率は平均よりも若干高い数値ですが、概ね横ばいで推移しています。加入促進等の取り組みが必要です。</t>
    <phoneticPr fontId="4"/>
  </si>
  <si>
    <t>①有形固定資産減価償却率は、類似団体と同水準となっています。今後、改築等の財源の確保や経営に与える影響等を踏まえた分析を実施し、経営戦略等の見直しが必要です。
②管渠老朽化率は0％で、法定耐用年数を経過する管渠はありませんが、計画的にカメラ調査を実施しており、状況把握と延命化に努めています。
③法定耐用年数を経過する管渠がないため、管渠の布設替等の老朽化対策は実施していません。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</si>
</sst>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E8-4E4F-BE91-302006FC7F2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BCE8-4E4F-BE91-302006FC7F2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51.28</c:v>
                </c:pt>
                <c:pt idx="1">
                  <c:v>49.7</c:v>
                </c:pt>
                <c:pt idx="2">
                  <c:v>48.89</c:v>
                </c:pt>
                <c:pt idx="3">
                  <c:v>47.51</c:v>
                </c:pt>
                <c:pt idx="4">
                  <c:v>47.23</c:v>
                </c:pt>
              </c:numCache>
            </c:numRef>
          </c:val>
          <c:extLst>
            <c:ext xmlns:c16="http://schemas.microsoft.com/office/drawing/2014/chart" uri="{C3380CC4-5D6E-409C-BE32-E72D297353CC}">
              <c16:uniqueId val="{00000000-7F5E-4E15-B4F5-D69B2E31538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7F5E-4E15-B4F5-D69B2E31538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80.87</c:v>
                </c:pt>
                <c:pt idx="1">
                  <c:v>86.84</c:v>
                </c:pt>
                <c:pt idx="2">
                  <c:v>86.84</c:v>
                </c:pt>
                <c:pt idx="3">
                  <c:v>87.03</c:v>
                </c:pt>
                <c:pt idx="4">
                  <c:v>88.44</c:v>
                </c:pt>
              </c:numCache>
            </c:numRef>
          </c:val>
          <c:extLst>
            <c:ext xmlns:c16="http://schemas.microsoft.com/office/drawing/2014/chart" uri="{C3380CC4-5D6E-409C-BE32-E72D297353CC}">
              <c16:uniqueId val="{00000000-9794-449B-B564-9CC585F3BDB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9794-449B-B564-9CC585F3BDB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105.18</c:v>
                </c:pt>
                <c:pt idx="1">
                  <c:v>107.75</c:v>
                </c:pt>
                <c:pt idx="2">
                  <c:v>105.46</c:v>
                </c:pt>
                <c:pt idx="3">
                  <c:v>107.03</c:v>
                </c:pt>
                <c:pt idx="4">
                  <c:v>107.53</c:v>
                </c:pt>
              </c:numCache>
            </c:numRef>
          </c:val>
          <c:extLst>
            <c:ext xmlns:c16="http://schemas.microsoft.com/office/drawing/2014/chart" uri="{C3380CC4-5D6E-409C-BE32-E72D297353CC}">
              <c16:uniqueId val="{00000000-EE10-49F1-9736-03D8B11EF54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EE10-49F1-9736-03D8B11EF54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7.17</c:v>
                </c:pt>
                <c:pt idx="1">
                  <c:v>11.6</c:v>
                </c:pt>
                <c:pt idx="2">
                  <c:v>15.73</c:v>
                </c:pt>
                <c:pt idx="3">
                  <c:v>20.09</c:v>
                </c:pt>
                <c:pt idx="4">
                  <c:v>24.74</c:v>
                </c:pt>
              </c:numCache>
            </c:numRef>
          </c:val>
          <c:extLst>
            <c:ext xmlns:c16="http://schemas.microsoft.com/office/drawing/2014/chart" uri="{C3380CC4-5D6E-409C-BE32-E72D297353CC}">
              <c16:uniqueId val="{00000000-050D-43EA-88D3-003D675AC7C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050D-43EA-88D3-003D675AC7C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15-488C-8DB2-646861133BB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0415-488C-8DB2-646861133BB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0B-4280-9837-F6E78C55D9B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4D0B-4280-9837-F6E78C55D9B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17.73</c:v>
                </c:pt>
                <c:pt idx="1">
                  <c:v>21.03</c:v>
                </c:pt>
                <c:pt idx="2">
                  <c:v>23.23</c:v>
                </c:pt>
                <c:pt idx="3">
                  <c:v>29.28</c:v>
                </c:pt>
                <c:pt idx="4">
                  <c:v>38.619999999999997</c:v>
                </c:pt>
              </c:numCache>
            </c:numRef>
          </c:val>
          <c:extLst>
            <c:ext xmlns:c16="http://schemas.microsoft.com/office/drawing/2014/chart" uri="{C3380CC4-5D6E-409C-BE32-E72D297353CC}">
              <c16:uniqueId val="{00000000-8546-4E36-BE52-7B78B9CB412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8546-4E36-BE52-7B78B9CB412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3199.85</c:v>
                </c:pt>
                <c:pt idx="1">
                  <c:v>2758.54</c:v>
                </c:pt>
                <c:pt idx="2">
                  <c:v>2333.65</c:v>
                </c:pt>
                <c:pt idx="3">
                  <c:v>1911.06</c:v>
                </c:pt>
                <c:pt idx="4">
                  <c:v>1488.37</c:v>
                </c:pt>
              </c:numCache>
            </c:numRef>
          </c:val>
          <c:extLst>
            <c:ext xmlns:c16="http://schemas.microsoft.com/office/drawing/2014/chart" uri="{C3380CC4-5D6E-409C-BE32-E72D297353CC}">
              <c16:uniqueId val="{00000000-4070-478D-BBBF-CB964F5F443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4070-478D-BBBF-CB964F5F443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99.36</c:v>
                </c:pt>
                <c:pt idx="1">
                  <c:v>99.96</c:v>
                </c:pt>
                <c:pt idx="2">
                  <c:v>71.67</c:v>
                </c:pt>
                <c:pt idx="3">
                  <c:v>76.540000000000006</c:v>
                </c:pt>
                <c:pt idx="4">
                  <c:v>93.69</c:v>
                </c:pt>
              </c:numCache>
            </c:numRef>
          </c:val>
          <c:extLst>
            <c:ext xmlns:c16="http://schemas.microsoft.com/office/drawing/2014/chart" uri="{C3380CC4-5D6E-409C-BE32-E72D297353CC}">
              <c16:uniqueId val="{00000000-3C53-40BE-8C5E-EEADF4E053A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3C53-40BE-8C5E-EEADF4E053A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210.34</c:v>
                </c:pt>
                <c:pt idx="3">
                  <c:v>193.77</c:v>
                </c:pt>
                <c:pt idx="4">
                  <c:v>162.63</c:v>
                </c:pt>
              </c:numCache>
            </c:numRef>
          </c:val>
          <c:extLst>
            <c:ext xmlns:c16="http://schemas.microsoft.com/office/drawing/2014/chart" uri="{C3380CC4-5D6E-409C-BE32-E72D297353CC}">
              <c16:uniqueId val="{00000000-0127-4F03-9363-7792CA33022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0127-4F03-9363-7792CA33022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44" zoomScale="85" zoomScaleNormal="85" workbookViewId="0">
      <selection activeCell="BD88" sqref="BD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長野県　松川町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12445</v>
      </c>
      <c r="AM8" s="54"/>
      <c r="AN8" s="54"/>
      <c r="AO8" s="54"/>
      <c r="AP8" s="54"/>
      <c r="AQ8" s="54"/>
      <c r="AR8" s="54"/>
      <c r="AS8" s="54"/>
      <c r="AT8" s="53">
        <f>データ!T6</f>
        <v>72.790000000000006</v>
      </c>
      <c r="AU8" s="53"/>
      <c r="AV8" s="53"/>
      <c r="AW8" s="53"/>
      <c r="AX8" s="53"/>
      <c r="AY8" s="53"/>
      <c r="AZ8" s="53"/>
      <c r="BA8" s="53"/>
      <c r="BB8" s="53">
        <f>データ!U6</f>
        <v>170.97</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78.58</v>
      </c>
      <c r="J10" s="53"/>
      <c r="K10" s="53"/>
      <c r="L10" s="53"/>
      <c r="M10" s="53"/>
      <c r="N10" s="53"/>
      <c r="O10" s="53"/>
      <c r="P10" s="53">
        <f>データ!P6</f>
        <v>41.99</v>
      </c>
      <c r="Q10" s="53"/>
      <c r="R10" s="53"/>
      <c r="S10" s="53"/>
      <c r="T10" s="53"/>
      <c r="U10" s="53"/>
      <c r="V10" s="53"/>
      <c r="W10" s="53">
        <f>データ!Q6</f>
        <v>100.32</v>
      </c>
      <c r="X10" s="53"/>
      <c r="Y10" s="53"/>
      <c r="Z10" s="53"/>
      <c r="AA10" s="53"/>
      <c r="AB10" s="53"/>
      <c r="AC10" s="53"/>
      <c r="AD10" s="54">
        <f>データ!R6</f>
        <v>2882</v>
      </c>
      <c r="AE10" s="54"/>
      <c r="AF10" s="54"/>
      <c r="AG10" s="54"/>
      <c r="AH10" s="54"/>
      <c r="AI10" s="54"/>
      <c r="AJ10" s="54"/>
      <c r="AK10" s="2"/>
      <c r="AL10" s="54">
        <f>データ!V6</f>
        <v>5241</v>
      </c>
      <c r="AM10" s="54"/>
      <c r="AN10" s="54"/>
      <c r="AO10" s="54"/>
      <c r="AP10" s="54"/>
      <c r="AQ10" s="54"/>
      <c r="AR10" s="54"/>
      <c r="AS10" s="54"/>
      <c r="AT10" s="53">
        <f>データ!W6</f>
        <v>2.2400000000000002</v>
      </c>
      <c r="AU10" s="53"/>
      <c r="AV10" s="53"/>
      <c r="AW10" s="53"/>
      <c r="AX10" s="53"/>
      <c r="AY10" s="53"/>
      <c r="AZ10" s="53"/>
      <c r="BA10" s="53"/>
      <c r="BB10" s="53">
        <f>データ!X6</f>
        <v>2339.73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Ac+Q57xcmRkTYQ41wr8x4BGZm1okzOv6BQegFsaSbwOxqp5hCbrXnNY9P6yZBr+o6IiGOFBv4LzbSZNeJwHTYQ==" saltValue="I1Gznqk6WUjRXaFsx26GS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204021</v>
      </c>
      <c r="D6" s="19">
        <f t="shared" si="3"/>
        <v>46</v>
      </c>
      <c r="E6" s="19">
        <f t="shared" si="3"/>
        <v>17</v>
      </c>
      <c r="F6" s="19">
        <f t="shared" si="3"/>
        <v>5</v>
      </c>
      <c r="G6" s="19">
        <f t="shared" si="3"/>
        <v>0</v>
      </c>
      <c r="H6" s="19" t="str">
        <f t="shared" si="3"/>
        <v>長野県　松川町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78.58</v>
      </c>
      <c r="P6" s="20">
        <f t="shared" si="3"/>
        <v>41.99</v>
      </c>
      <c r="Q6" s="20">
        <f t="shared" si="3"/>
        <v>100.32</v>
      </c>
      <c r="R6" s="20">
        <f t="shared" si="3"/>
        <v>2882</v>
      </c>
      <c r="S6" s="20">
        <f t="shared" si="3"/>
        <v>12445</v>
      </c>
      <c r="T6" s="20">
        <f t="shared" si="3"/>
        <v>72.790000000000006</v>
      </c>
      <c r="U6" s="20">
        <f t="shared" si="3"/>
        <v>170.97</v>
      </c>
      <c r="V6" s="20">
        <f t="shared" si="3"/>
        <v>5241</v>
      </c>
      <c r="W6" s="20">
        <f t="shared" si="3"/>
        <v>2.2400000000000002</v>
      </c>
      <c r="X6" s="20">
        <f t="shared" si="3"/>
        <v>2339.73</v>
      </c>
      <c r="Y6" s="21">
        <f>IF(Y7="",NA(),Y7)</f>
        <v>105.18</v>
      </c>
      <c r="Z6" s="21">
        <f t="shared" ref="Z6:AH6" si="4">IF(Z7="",NA(),Z7)</f>
        <v>107.75</v>
      </c>
      <c r="AA6" s="21">
        <f t="shared" si="4"/>
        <v>105.46</v>
      </c>
      <c r="AB6" s="21">
        <f t="shared" si="4"/>
        <v>107.03</v>
      </c>
      <c r="AC6" s="21">
        <f t="shared" si="4"/>
        <v>107.53</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17.73</v>
      </c>
      <c r="AV6" s="21">
        <f t="shared" ref="AV6:BD6" si="6">IF(AV7="",NA(),AV7)</f>
        <v>21.03</v>
      </c>
      <c r="AW6" s="21">
        <f t="shared" si="6"/>
        <v>23.23</v>
      </c>
      <c r="AX6" s="21">
        <f t="shared" si="6"/>
        <v>29.28</v>
      </c>
      <c r="AY6" s="21">
        <f t="shared" si="6"/>
        <v>38.619999999999997</v>
      </c>
      <c r="AZ6" s="21">
        <f t="shared" si="6"/>
        <v>29.13</v>
      </c>
      <c r="BA6" s="21">
        <f t="shared" si="6"/>
        <v>35.69</v>
      </c>
      <c r="BB6" s="21">
        <f t="shared" si="6"/>
        <v>38.4</v>
      </c>
      <c r="BC6" s="21">
        <f t="shared" si="6"/>
        <v>44.04</v>
      </c>
      <c r="BD6" s="21">
        <f t="shared" si="6"/>
        <v>58.25</v>
      </c>
      <c r="BE6" s="20" t="str">
        <f>IF(BE7="","",IF(BE7="-","【-】","【"&amp;SUBSTITUTE(TEXT(BE7,"#,##0.00"),"-","△")&amp;"】"))</f>
        <v>【47.19】</v>
      </c>
      <c r="BF6" s="21">
        <f>IF(BF7="",NA(),BF7)</f>
        <v>3199.85</v>
      </c>
      <c r="BG6" s="21">
        <f t="shared" ref="BG6:BO6" si="7">IF(BG7="",NA(),BG7)</f>
        <v>2758.54</v>
      </c>
      <c r="BH6" s="21">
        <f t="shared" si="7"/>
        <v>2333.65</v>
      </c>
      <c r="BI6" s="21">
        <f t="shared" si="7"/>
        <v>1911.06</v>
      </c>
      <c r="BJ6" s="21">
        <f t="shared" si="7"/>
        <v>1488.37</v>
      </c>
      <c r="BK6" s="21">
        <f t="shared" si="7"/>
        <v>867.83</v>
      </c>
      <c r="BL6" s="21">
        <f t="shared" si="7"/>
        <v>791.76</v>
      </c>
      <c r="BM6" s="21">
        <f t="shared" si="7"/>
        <v>900.82</v>
      </c>
      <c r="BN6" s="21">
        <f t="shared" si="7"/>
        <v>839.21</v>
      </c>
      <c r="BO6" s="21">
        <f t="shared" si="7"/>
        <v>791.46</v>
      </c>
      <c r="BP6" s="20" t="str">
        <f>IF(BP7="","",IF(BP7="-","【-】","【"&amp;SUBSTITUTE(TEXT(BP7,"#,##0.00"),"-","△")&amp;"】"))</f>
        <v>【798.10】</v>
      </c>
      <c r="BQ6" s="21">
        <f>IF(BQ7="",NA(),BQ7)</f>
        <v>99.36</v>
      </c>
      <c r="BR6" s="21">
        <f t="shared" ref="BR6:BZ6" si="8">IF(BR7="",NA(),BR7)</f>
        <v>99.96</v>
      </c>
      <c r="BS6" s="21">
        <f t="shared" si="8"/>
        <v>71.67</v>
      </c>
      <c r="BT6" s="21">
        <f t="shared" si="8"/>
        <v>76.540000000000006</v>
      </c>
      <c r="BU6" s="21">
        <f t="shared" si="8"/>
        <v>93.69</v>
      </c>
      <c r="BV6" s="21">
        <f t="shared" si="8"/>
        <v>57.08</v>
      </c>
      <c r="BW6" s="21">
        <f t="shared" si="8"/>
        <v>56.26</v>
      </c>
      <c r="BX6" s="21">
        <f t="shared" si="8"/>
        <v>52.94</v>
      </c>
      <c r="BY6" s="21">
        <f t="shared" si="8"/>
        <v>52.05</v>
      </c>
      <c r="BZ6" s="21">
        <f t="shared" si="8"/>
        <v>47.96</v>
      </c>
      <c r="CA6" s="20" t="str">
        <f>IF(CA7="","",IF(CA7="-","【-】","【"&amp;SUBSTITUTE(TEXT(CA7,"#,##0.00"),"-","△")&amp;"】"))</f>
        <v>【54.51】</v>
      </c>
      <c r="CB6" s="21">
        <f>IF(CB7="",NA(),CB7)</f>
        <v>150</v>
      </c>
      <c r="CC6" s="21">
        <f t="shared" ref="CC6:CK6" si="9">IF(CC7="",NA(),CC7)</f>
        <v>150</v>
      </c>
      <c r="CD6" s="21">
        <f t="shared" si="9"/>
        <v>210.34</v>
      </c>
      <c r="CE6" s="21">
        <f t="shared" si="9"/>
        <v>193.77</v>
      </c>
      <c r="CF6" s="21">
        <f t="shared" si="9"/>
        <v>162.63</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51.28</v>
      </c>
      <c r="CN6" s="21">
        <f t="shared" ref="CN6:CV6" si="10">IF(CN7="",NA(),CN7)</f>
        <v>49.7</v>
      </c>
      <c r="CO6" s="21">
        <f t="shared" si="10"/>
        <v>48.89</v>
      </c>
      <c r="CP6" s="21">
        <f t="shared" si="10"/>
        <v>47.51</v>
      </c>
      <c r="CQ6" s="21">
        <f t="shared" si="10"/>
        <v>47.23</v>
      </c>
      <c r="CR6" s="21">
        <f t="shared" si="10"/>
        <v>54.83</v>
      </c>
      <c r="CS6" s="21">
        <f t="shared" si="10"/>
        <v>66.53</v>
      </c>
      <c r="CT6" s="21">
        <f t="shared" si="10"/>
        <v>52.35</v>
      </c>
      <c r="CU6" s="21">
        <f t="shared" si="10"/>
        <v>46.25</v>
      </c>
      <c r="CV6" s="21">
        <f t="shared" si="10"/>
        <v>45.32</v>
      </c>
      <c r="CW6" s="20" t="str">
        <f>IF(CW7="","",IF(CW7="-","【-】","【"&amp;SUBSTITUTE(TEXT(CW7,"#,##0.00"),"-","△")&amp;"】"))</f>
        <v>【49.92】</v>
      </c>
      <c r="CX6" s="21">
        <f>IF(CX7="",NA(),CX7)</f>
        <v>80.87</v>
      </c>
      <c r="CY6" s="21">
        <f t="shared" ref="CY6:DG6" si="11">IF(CY7="",NA(),CY7)</f>
        <v>86.84</v>
      </c>
      <c r="CZ6" s="21">
        <f t="shared" si="11"/>
        <v>86.84</v>
      </c>
      <c r="DA6" s="21">
        <f t="shared" si="11"/>
        <v>87.03</v>
      </c>
      <c r="DB6" s="21">
        <f t="shared" si="11"/>
        <v>88.44</v>
      </c>
      <c r="DC6" s="21">
        <f t="shared" si="11"/>
        <v>84.7</v>
      </c>
      <c r="DD6" s="21">
        <f t="shared" si="11"/>
        <v>84.67</v>
      </c>
      <c r="DE6" s="21">
        <f t="shared" si="11"/>
        <v>84.39</v>
      </c>
      <c r="DF6" s="21">
        <f t="shared" si="11"/>
        <v>83.96</v>
      </c>
      <c r="DG6" s="21">
        <f t="shared" si="11"/>
        <v>83.54</v>
      </c>
      <c r="DH6" s="20" t="str">
        <f>IF(DH7="","",IF(DH7="-","【-】","【"&amp;SUBSTITUTE(TEXT(DH7,"#,##0.00"),"-","△")&amp;"】"))</f>
        <v>【87.80】</v>
      </c>
      <c r="DI6" s="21">
        <f>IF(DI7="",NA(),DI7)</f>
        <v>7.17</v>
      </c>
      <c r="DJ6" s="21">
        <f t="shared" ref="DJ6:DR6" si="12">IF(DJ7="",NA(),DJ7)</f>
        <v>11.6</v>
      </c>
      <c r="DK6" s="21">
        <f t="shared" si="12"/>
        <v>15.73</v>
      </c>
      <c r="DL6" s="21">
        <f t="shared" si="12"/>
        <v>20.09</v>
      </c>
      <c r="DM6" s="21">
        <f t="shared" si="12"/>
        <v>24.74</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204021</v>
      </c>
      <c r="D7" s="23">
        <v>46</v>
      </c>
      <c r="E7" s="23">
        <v>17</v>
      </c>
      <c r="F7" s="23">
        <v>5</v>
      </c>
      <c r="G7" s="23">
        <v>0</v>
      </c>
      <c r="H7" s="23" t="s">
        <v>95</v>
      </c>
      <c r="I7" s="23" t="s">
        <v>96</v>
      </c>
      <c r="J7" s="23" t="s">
        <v>97</v>
      </c>
      <c r="K7" s="23" t="s">
        <v>98</v>
      </c>
      <c r="L7" s="23" t="s">
        <v>99</v>
      </c>
      <c r="M7" s="23" t="s">
        <v>100</v>
      </c>
      <c r="N7" s="24" t="s">
        <v>101</v>
      </c>
      <c r="O7" s="24">
        <v>78.58</v>
      </c>
      <c r="P7" s="24">
        <v>41.99</v>
      </c>
      <c r="Q7" s="24">
        <v>100.32</v>
      </c>
      <c r="R7" s="24">
        <v>2882</v>
      </c>
      <c r="S7" s="24">
        <v>12445</v>
      </c>
      <c r="T7" s="24">
        <v>72.790000000000006</v>
      </c>
      <c r="U7" s="24">
        <v>170.97</v>
      </c>
      <c r="V7" s="24">
        <v>5241</v>
      </c>
      <c r="W7" s="24">
        <v>2.2400000000000002</v>
      </c>
      <c r="X7" s="24">
        <v>2339.73</v>
      </c>
      <c r="Y7" s="24">
        <v>105.18</v>
      </c>
      <c r="Z7" s="24">
        <v>107.75</v>
      </c>
      <c r="AA7" s="24">
        <v>105.46</v>
      </c>
      <c r="AB7" s="24">
        <v>107.03</v>
      </c>
      <c r="AC7" s="24">
        <v>107.53</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17.73</v>
      </c>
      <c r="AV7" s="24">
        <v>21.03</v>
      </c>
      <c r="AW7" s="24">
        <v>23.23</v>
      </c>
      <c r="AX7" s="24">
        <v>29.28</v>
      </c>
      <c r="AY7" s="24">
        <v>38.619999999999997</v>
      </c>
      <c r="AZ7" s="24">
        <v>29.13</v>
      </c>
      <c r="BA7" s="24">
        <v>35.69</v>
      </c>
      <c r="BB7" s="24">
        <v>38.4</v>
      </c>
      <c r="BC7" s="24">
        <v>44.04</v>
      </c>
      <c r="BD7" s="24">
        <v>58.25</v>
      </c>
      <c r="BE7" s="24">
        <v>47.19</v>
      </c>
      <c r="BF7" s="24">
        <v>3199.85</v>
      </c>
      <c r="BG7" s="24">
        <v>2758.54</v>
      </c>
      <c r="BH7" s="24">
        <v>2333.65</v>
      </c>
      <c r="BI7" s="24">
        <v>1911.06</v>
      </c>
      <c r="BJ7" s="24">
        <v>1488.37</v>
      </c>
      <c r="BK7" s="24">
        <v>867.83</v>
      </c>
      <c r="BL7" s="24">
        <v>791.76</v>
      </c>
      <c r="BM7" s="24">
        <v>900.82</v>
      </c>
      <c r="BN7" s="24">
        <v>839.21</v>
      </c>
      <c r="BO7" s="24">
        <v>791.46</v>
      </c>
      <c r="BP7" s="24">
        <v>798.1</v>
      </c>
      <c r="BQ7" s="24">
        <v>99.36</v>
      </c>
      <c r="BR7" s="24">
        <v>99.96</v>
      </c>
      <c r="BS7" s="24">
        <v>71.67</v>
      </c>
      <c r="BT7" s="24">
        <v>76.540000000000006</v>
      </c>
      <c r="BU7" s="24">
        <v>93.69</v>
      </c>
      <c r="BV7" s="24">
        <v>57.08</v>
      </c>
      <c r="BW7" s="24">
        <v>56.26</v>
      </c>
      <c r="BX7" s="24">
        <v>52.94</v>
      </c>
      <c r="BY7" s="24">
        <v>52.05</v>
      </c>
      <c r="BZ7" s="24">
        <v>47.96</v>
      </c>
      <c r="CA7" s="24">
        <v>54.51</v>
      </c>
      <c r="CB7" s="24">
        <v>150</v>
      </c>
      <c r="CC7" s="24">
        <v>150</v>
      </c>
      <c r="CD7" s="24">
        <v>210.34</v>
      </c>
      <c r="CE7" s="24">
        <v>193.77</v>
      </c>
      <c r="CF7" s="24">
        <v>162.63</v>
      </c>
      <c r="CG7" s="24">
        <v>274.99</v>
      </c>
      <c r="CH7" s="24">
        <v>282.08999999999997</v>
      </c>
      <c r="CI7" s="24">
        <v>303.27999999999997</v>
      </c>
      <c r="CJ7" s="24">
        <v>301.86</v>
      </c>
      <c r="CK7" s="24">
        <v>325.85000000000002</v>
      </c>
      <c r="CL7" s="24">
        <v>286.33</v>
      </c>
      <c r="CM7" s="24">
        <v>51.28</v>
      </c>
      <c r="CN7" s="24">
        <v>49.7</v>
      </c>
      <c r="CO7" s="24">
        <v>48.89</v>
      </c>
      <c r="CP7" s="24">
        <v>47.51</v>
      </c>
      <c r="CQ7" s="24">
        <v>47.23</v>
      </c>
      <c r="CR7" s="24">
        <v>54.83</v>
      </c>
      <c r="CS7" s="24">
        <v>66.53</v>
      </c>
      <c r="CT7" s="24">
        <v>52.35</v>
      </c>
      <c r="CU7" s="24">
        <v>46.25</v>
      </c>
      <c r="CV7" s="24">
        <v>45.32</v>
      </c>
      <c r="CW7" s="24">
        <v>49.92</v>
      </c>
      <c r="CX7" s="24">
        <v>80.87</v>
      </c>
      <c r="CY7" s="24">
        <v>86.84</v>
      </c>
      <c r="CZ7" s="24">
        <v>86.84</v>
      </c>
      <c r="DA7" s="24">
        <v>87.03</v>
      </c>
      <c r="DB7" s="24">
        <v>88.44</v>
      </c>
      <c r="DC7" s="24">
        <v>84.7</v>
      </c>
      <c r="DD7" s="24">
        <v>84.67</v>
      </c>
      <c r="DE7" s="24">
        <v>84.39</v>
      </c>
      <c r="DF7" s="24">
        <v>83.96</v>
      </c>
      <c r="DG7" s="24">
        <v>83.54</v>
      </c>
      <c r="DH7" s="24">
        <v>87.8</v>
      </c>
      <c r="DI7" s="24">
        <v>7.17</v>
      </c>
      <c r="DJ7" s="24">
        <v>11.6</v>
      </c>
      <c r="DK7" s="24">
        <v>15.73</v>
      </c>
      <c r="DL7" s="24">
        <v>20.09</v>
      </c>
      <c r="DM7" s="24">
        <v>24.74</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大澤 槙哉</cp:lastModifiedBy>
  <dcterms:created xsi:type="dcterms:W3CDTF">2025-12-23T06:20:05Z</dcterms:created>
  <dcterms:modified xsi:type="dcterms:W3CDTF">2026-01-26T08:14:01Z</dcterms:modified>
  <cp:category/>
</cp:coreProperties>
</file>