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mc:AlternateContent xmlns:mc="http://schemas.openxmlformats.org/markup-compatibility/2006">
    <mc:Choice Requires="x15">
      <x15ac:absPath xmlns:x15ac="http://schemas.microsoft.com/office/spreadsheetml/2010/11/ac" url="C:\Users\0351\Desktop\"/>
    </mc:Choice>
  </mc:AlternateContent>
  <xr:revisionPtr revIDLastSave="0" documentId="13_ncr:1_{57DC681E-78DB-40AC-9FF1-6A62DC007F94}" xr6:coauthVersionLast="47" xr6:coauthVersionMax="47" xr10:uidLastSave="{00000000-0000-0000-0000-000000000000}"/>
  <workbookProtection workbookAlgorithmName="SHA-512" workbookHashValue="zA8jmkyKoaHjaeEBOTmy7fPEMucSP1TrMjJtQHCdUd2LAiVibNiCdpgmbSEKYM3N+Ycl8HPiSAqR5tQ5neFIWw==" workbookSaltValue="EPkZJXhqbDx+hlB1TnWW5w==" workbookSpinCount="100000" lockStructure="1"/>
  <bookViews>
    <workbookView xWindow="2037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BB10" i="4" s="1"/>
  <c r="W6" i="5"/>
  <c r="AT10" i="4" s="1"/>
  <c r="V6" i="5"/>
  <c r="AL10" i="4" s="1"/>
  <c r="U6" i="5"/>
  <c r="BB8" i="4" s="1"/>
  <c r="T6" i="5"/>
  <c r="S6" i="5"/>
  <c r="AL8" i="4" s="1"/>
  <c r="R6" i="5"/>
  <c r="AD10" i="4" s="1"/>
  <c r="Q6" i="5"/>
  <c r="W10" i="4" s="1"/>
  <c r="P6" i="5"/>
  <c r="O6" i="5"/>
  <c r="I10" i="4" s="1"/>
  <c r="N6" i="5"/>
  <c r="B10" i="4" s="1"/>
  <c r="M6" i="5"/>
  <c r="AD8" i="4" s="1"/>
  <c r="L6" i="5"/>
  <c r="K6" i="5"/>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L85" i="4"/>
  <c r="H85" i="4"/>
  <c r="E85" i="4"/>
  <c r="P10" i="4"/>
  <c r="AT8" i="4"/>
  <c r="W8" i="4"/>
  <c r="P8" i="4"/>
</calcChain>
</file>

<file path=xl/sharedStrings.xml><?xml version="1.0" encoding="utf-8"?>
<sst xmlns="http://schemas.openxmlformats.org/spreadsheetml/2006/main" count="231" uniqueCount="116">
  <si>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</si>
  <si>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</si>
  <si>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</si>
  <si>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</si>
  <si>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</si>
  <si>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</si>
  <si>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</si>
  <si>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</si>
  <si>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</si>
  <si>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</si>
  <si>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</si>
  <si>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</si>
  <si>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</si>
  <si>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</si>
  <si>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</si>
  <si>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</si>
  <si>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</si>
  <si>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</si>
  <si>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</si>
  <si>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</si>
  <si>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</si>
  <si>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</si>
  <si>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</si>
  <si>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</si>
  <si>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</si>
  <si>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</si>
  <si>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</si>
  <si>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</si>
  <si>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</si>
  <si>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</si>
  <si>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</si>
  <si>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</si>
  <si>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</si>
  <si>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</si>
  <si>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</si>
  <si>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</si>
  <si>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</si>
  <si>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</si>
  <si>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</si>
  <si>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</si>
  <si>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</si>
  <si>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</si>
  <si>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</si>
  <si>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</si>
  <si>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</si>
  <si>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</si>
  <si>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</si>
  <si>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</si>
  <si>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</si>
  <si>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</si>
  <si>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</si>
  <si>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</si>
  <si>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</si>
  <si>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</si>
  <si>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</si>
  <si>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</si>
  <si>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</si>
  <si>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</si>
  <si>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</si>
  <si>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</si>
  <si>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</si>
  <si>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</si>
  <si>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</si>
  <si>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</si>
  <si>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</si>
  <si>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</si>
  <si>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</si>
  <si>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</si>
  <si>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</si>
  <si>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</si>
  <si>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</si>
  <si>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</si>
  <si>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</si>
  <si>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</si>
  <si>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</si>
  <si>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</si>
  <si>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</si>
  <si>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</si>
  <si>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</si>
  <si>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</si>
  <si>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</si>
  <si>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</si>
  <si>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</si>
  <si>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</si>
  <si>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</si>
  <si>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</si>
  <si>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</si>
  <si>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</si>
  <si>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</si>
  <si>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</si>
  <si>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</si>
  <si>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</si>
  <si>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</si>
  <si>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</si>
  <si>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</si>
  <si>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</si>
  <si>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長野県　松川町</t>
  </si>
  <si>
    <t>法適用</t>
  </si>
  <si>
    <t>下水道事業</t>
  </si>
  <si>
    <t>公共下水道</t>
  </si>
  <si>
    <t>Cc2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</si>
  <si>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</si>
  <si>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</si>
  <si>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</si>
  <si>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</si>
  <si>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</si>
  <si>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</si>
  <si>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</si>
  <si>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</si>
  <si>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</si>
  <si>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</si>
  <si>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</si>
  <si>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</si>
  <si>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①経常収支比率は100％以上で、経常損益は黒字となりましたが、一般会計繰入金（公費）への依存度が高い経営状況です。
②本年度の欠損金計上はありません。
③流動比率は100％を下回っており、短期的な支払能力不足を示しています。施設建設時の企業債償還（借金返済）が大きいことが主な要因です。不足分は一般会計繰入金（公費）に頼っています。
④企業債残高対事業規模比率は類似団体平均より高い水準にあります。今後は老朽化や災害対策など必要な投資とのバランスを調整しながら企業債残高の減少に努めます。
⑤⑥経費回収率、汚水処理原価ともに類似団体平均より健全な数値となっていますが、今後は人口減少に伴い、使用料収入の減少が見込まれます。現状での経費削減策にも限界があるため、抜本的な経営改革の取り組みが必要です。
⑦施設利用率は、類似団体と同水準ですが、低い値と言えます。施設利用率の改善に努めるとともに、施設の適正規模の検討を行います。
⑧水洗化率は平均よりも若干高い数値ですが、概ね横ばいで推移しています。加入促進等の取り組みが必要です。</t>
    <phoneticPr fontId="4"/>
  </si>
  <si>
    <t>①有形固定資産減価償却率は、類似団体と同水準となっています。今後、改築等の財源の確保や経営に与える影響等を踏まえた分析を実施し、経営戦略等の見直しが必要です。
②管渠老朽化率は0％で、法定耐用年数を経過する管渠はありませんが、計画的にカメラ調査を実施しており、状況把握と延命化に努めています。
③法定耐用年数を経過する管渠がないため、管渠の布設替等の老朽化対策は実施していません。</t>
    <phoneticPr fontId="4"/>
  </si>
  <si>
    <t xml:space="preserve">・人口減少による料金収入の減少、施設の老朽化に伴う改築更新需要の増大、公営企業に携わる人材確保の困難、物価高騰による営業費用増加、震災等災害時の機能維持のための対策など課題が山積しています。
・人口減少による料金収入の減少、施設の老朽化に伴う改築更新需要の増大、物価高騰による営業費用増加、震災等災害時の機能維持のための対策については、適時アセットマネジメントの策定や経営戦略等を更新し、計画的な老朽化施設の更新及び管路の耐震化、隣接する農集排処理区の統合による汚水処理の効率化等を進めるとともに、適正な時期に必要に応じて料金改定を実施します。
・公営企業に携わる人材確保の困難という課題に対しては、計画的な採用活動や人事ローテーション等を実施します。
</t>
    <rPh sb="182" eb="184">
      <t>サクテイ</t>
    </rPh>
    <rPh sb="240" eb="241">
      <t>ナド</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</si>
</sst>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E7B-46F0-936E-9EB5B8581747}"/>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1.65</c:v>
                </c:pt>
                <c:pt idx="1">
                  <c:v>0.14000000000000001</c:v>
                </c:pt>
                <c:pt idx="2">
                  <c:v>0.08</c:v>
                </c:pt>
                <c:pt idx="3">
                  <c:v>0.57999999999999996</c:v>
                </c:pt>
                <c:pt idx="4">
                  <c:v>0.09</c:v>
                </c:pt>
              </c:numCache>
            </c:numRef>
          </c:val>
          <c:smooth val="0"/>
          <c:extLst>
            <c:ext xmlns:c16="http://schemas.microsoft.com/office/drawing/2014/chart" uri="{C3380CC4-5D6E-409C-BE32-E72D297353CC}">
              <c16:uniqueId val="{00000001-8E7B-46F0-936E-9EB5B8581747}"/>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54.78</c:v>
                </c:pt>
                <c:pt idx="1">
                  <c:v>52.93</c:v>
                </c:pt>
                <c:pt idx="2">
                  <c:v>51.78</c:v>
                </c:pt>
                <c:pt idx="3">
                  <c:v>51.41</c:v>
                </c:pt>
                <c:pt idx="4">
                  <c:v>53.78</c:v>
                </c:pt>
              </c:numCache>
            </c:numRef>
          </c:val>
          <c:extLst>
            <c:ext xmlns:c16="http://schemas.microsoft.com/office/drawing/2014/chart" uri="{C3380CC4-5D6E-409C-BE32-E72D297353CC}">
              <c16:uniqueId val="{00000000-817C-4F79-8B5B-2324A3480776}"/>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50.53</c:v>
                </c:pt>
                <c:pt idx="1">
                  <c:v>51.42</c:v>
                </c:pt>
                <c:pt idx="2">
                  <c:v>48.95</c:v>
                </c:pt>
                <c:pt idx="3">
                  <c:v>49.28</c:v>
                </c:pt>
                <c:pt idx="4">
                  <c:v>50.62</c:v>
                </c:pt>
              </c:numCache>
            </c:numRef>
          </c:val>
          <c:smooth val="0"/>
          <c:extLst>
            <c:ext xmlns:c16="http://schemas.microsoft.com/office/drawing/2014/chart" uri="{C3380CC4-5D6E-409C-BE32-E72D297353CC}">
              <c16:uniqueId val="{00000001-817C-4F79-8B5B-2324A3480776}"/>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88.66</c:v>
                </c:pt>
                <c:pt idx="1">
                  <c:v>88.73</c:v>
                </c:pt>
                <c:pt idx="2">
                  <c:v>88.73</c:v>
                </c:pt>
                <c:pt idx="3">
                  <c:v>88.93</c:v>
                </c:pt>
                <c:pt idx="4">
                  <c:v>89.46</c:v>
                </c:pt>
              </c:numCache>
            </c:numRef>
          </c:val>
          <c:extLst>
            <c:ext xmlns:c16="http://schemas.microsoft.com/office/drawing/2014/chart" uri="{C3380CC4-5D6E-409C-BE32-E72D297353CC}">
              <c16:uniqueId val="{00000000-768A-4009-AF28-5F6DEE627AE4}"/>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82.08</c:v>
                </c:pt>
                <c:pt idx="1">
                  <c:v>81.34</c:v>
                </c:pt>
                <c:pt idx="2">
                  <c:v>81.14</c:v>
                </c:pt>
                <c:pt idx="3">
                  <c:v>79.7</c:v>
                </c:pt>
                <c:pt idx="4">
                  <c:v>79</c:v>
                </c:pt>
              </c:numCache>
            </c:numRef>
          </c:val>
          <c:smooth val="0"/>
          <c:extLst>
            <c:ext xmlns:c16="http://schemas.microsoft.com/office/drawing/2014/chart" uri="{C3380CC4-5D6E-409C-BE32-E72D297353CC}">
              <c16:uniqueId val="{00000001-768A-4009-AF28-5F6DEE627AE4}"/>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106.72</c:v>
                </c:pt>
                <c:pt idx="1">
                  <c:v>111.61</c:v>
                </c:pt>
                <c:pt idx="2">
                  <c:v>104.04</c:v>
                </c:pt>
                <c:pt idx="3">
                  <c:v>104.42</c:v>
                </c:pt>
                <c:pt idx="4">
                  <c:v>110.19</c:v>
                </c:pt>
              </c:numCache>
            </c:numRef>
          </c:val>
          <c:extLst>
            <c:ext xmlns:c16="http://schemas.microsoft.com/office/drawing/2014/chart" uri="{C3380CC4-5D6E-409C-BE32-E72D297353CC}">
              <c16:uniqueId val="{00000000-16D1-4BF9-B777-A9BC299BB49F}"/>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107.21</c:v>
                </c:pt>
                <c:pt idx="1">
                  <c:v>107.08</c:v>
                </c:pt>
                <c:pt idx="2">
                  <c:v>106.08</c:v>
                </c:pt>
                <c:pt idx="3">
                  <c:v>106.87</c:v>
                </c:pt>
                <c:pt idx="4">
                  <c:v>106.45</c:v>
                </c:pt>
              </c:numCache>
            </c:numRef>
          </c:val>
          <c:smooth val="0"/>
          <c:extLst>
            <c:ext xmlns:c16="http://schemas.microsoft.com/office/drawing/2014/chart" uri="{C3380CC4-5D6E-409C-BE32-E72D297353CC}">
              <c16:uniqueId val="{00000001-16D1-4BF9-B777-A9BC299BB49F}"/>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6.54</c:v>
                </c:pt>
                <c:pt idx="1">
                  <c:v>9.9</c:v>
                </c:pt>
                <c:pt idx="2">
                  <c:v>15.13</c:v>
                </c:pt>
                <c:pt idx="3">
                  <c:v>17.84</c:v>
                </c:pt>
                <c:pt idx="4">
                  <c:v>18.14</c:v>
                </c:pt>
              </c:numCache>
            </c:numRef>
          </c:val>
          <c:extLst>
            <c:ext xmlns:c16="http://schemas.microsoft.com/office/drawing/2014/chart" uri="{C3380CC4-5D6E-409C-BE32-E72D297353CC}">
              <c16:uniqueId val="{00000000-0289-4E47-9F18-7ACE6574CF05}"/>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12.7</c:v>
                </c:pt>
                <c:pt idx="1">
                  <c:v>14.65</c:v>
                </c:pt>
                <c:pt idx="2">
                  <c:v>16.11</c:v>
                </c:pt>
                <c:pt idx="3">
                  <c:v>17.05</c:v>
                </c:pt>
                <c:pt idx="4">
                  <c:v>17.62</c:v>
                </c:pt>
              </c:numCache>
            </c:numRef>
          </c:val>
          <c:smooth val="0"/>
          <c:extLst>
            <c:ext xmlns:c16="http://schemas.microsoft.com/office/drawing/2014/chart" uri="{C3380CC4-5D6E-409C-BE32-E72D297353CC}">
              <c16:uniqueId val="{00000001-0289-4E47-9F18-7ACE6574CF05}"/>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DB4-43DB-B3E1-884015262B22}"/>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formatCode="#,##0.00;&quot;△&quot;#,##0.00">
                  <c:v>0</c:v>
                </c:pt>
                <c:pt idx="1">
                  <c:v>0.1</c:v>
                </c:pt>
                <c:pt idx="2">
                  <c:v>0.17</c:v>
                </c:pt>
                <c:pt idx="3">
                  <c:v>0.22</c:v>
                </c:pt>
                <c:pt idx="4">
                  <c:v>0.18</c:v>
                </c:pt>
              </c:numCache>
            </c:numRef>
          </c:val>
          <c:smooth val="0"/>
          <c:extLst>
            <c:ext xmlns:c16="http://schemas.microsoft.com/office/drawing/2014/chart" uri="{C3380CC4-5D6E-409C-BE32-E72D297353CC}">
              <c16:uniqueId val="{00000001-2DB4-43DB-B3E1-884015262B22}"/>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47E-4213-BCB9-79D1835F9378}"/>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43.71</c:v>
                </c:pt>
                <c:pt idx="1">
                  <c:v>45.94</c:v>
                </c:pt>
                <c:pt idx="2">
                  <c:v>29.34</c:v>
                </c:pt>
                <c:pt idx="3">
                  <c:v>21.73</c:v>
                </c:pt>
                <c:pt idx="4">
                  <c:v>19.96</c:v>
                </c:pt>
              </c:numCache>
            </c:numRef>
          </c:val>
          <c:smooth val="0"/>
          <c:extLst>
            <c:ext xmlns:c16="http://schemas.microsoft.com/office/drawing/2014/chart" uri="{C3380CC4-5D6E-409C-BE32-E72D297353CC}">
              <c16:uniqueId val="{00000001-D47E-4213-BCB9-79D1835F9378}"/>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44.81</c:v>
                </c:pt>
                <c:pt idx="1">
                  <c:v>49.3</c:v>
                </c:pt>
                <c:pt idx="2">
                  <c:v>208.57</c:v>
                </c:pt>
                <c:pt idx="3">
                  <c:v>95.26</c:v>
                </c:pt>
                <c:pt idx="4">
                  <c:v>97.78</c:v>
                </c:pt>
              </c:numCache>
            </c:numRef>
          </c:val>
          <c:extLst>
            <c:ext xmlns:c16="http://schemas.microsoft.com/office/drawing/2014/chart" uri="{C3380CC4-5D6E-409C-BE32-E72D297353CC}">
              <c16:uniqueId val="{00000000-E704-4696-8085-B0941AF670AA}"/>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40.67</c:v>
                </c:pt>
                <c:pt idx="1">
                  <c:v>47.7</c:v>
                </c:pt>
                <c:pt idx="2">
                  <c:v>50.59</c:v>
                </c:pt>
                <c:pt idx="3">
                  <c:v>62.37</c:v>
                </c:pt>
                <c:pt idx="4">
                  <c:v>63.88</c:v>
                </c:pt>
              </c:numCache>
            </c:numRef>
          </c:val>
          <c:smooth val="0"/>
          <c:extLst>
            <c:ext xmlns:c16="http://schemas.microsoft.com/office/drawing/2014/chart" uri="{C3380CC4-5D6E-409C-BE32-E72D297353CC}">
              <c16:uniqueId val="{00000001-E704-4696-8085-B0941AF670AA}"/>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1770.78</c:v>
                </c:pt>
                <c:pt idx="1">
                  <c:v>1552.56</c:v>
                </c:pt>
                <c:pt idx="2">
                  <c:v>1614.46</c:v>
                </c:pt>
                <c:pt idx="3">
                  <c:v>1423.41</c:v>
                </c:pt>
                <c:pt idx="4">
                  <c:v>1209.77</c:v>
                </c:pt>
              </c:numCache>
            </c:numRef>
          </c:val>
          <c:extLst>
            <c:ext xmlns:c16="http://schemas.microsoft.com/office/drawing/2014/chart" uri="{C3380CC4-5D6E-409C-BE32-E72D297353CC}">
              <c16:uniqueId val="{00000000-07BC-481D-82C3-01D6186B2389}"/>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1050.51</c:v>
                </c:pt>
                <c:pt idx="1">
                  <c:v>1102.01</c:v>
                </c:pt>
                <c:pt idx="2">
                  <c:v>987.36</c:v>
                </c:pt>
                <c:pt idx="3">
                  <c:v>1042.77</c:v>
                </c:pt>
                <c:pt idx="4">
                  <c:v>943.46</c:v>
                </c:pt>
              </c:numCache>
            </c:numRef>
          </c:val>
          <c:smooth val="0"/>
          <c:extLst>
            <c:ext xmlns:c16="http://schemas.microsoft.com/office/drawing/2014/chart" uri="{C3380CC4-5D6E-409C-BE32-E72D297353CC}">
              <c16:uniqueId val="{00000001-07BC-481D-82C3-01D6186B2389}"/>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98.94</c:v>
                </c:pt>
                <c:pt idx="1">
                  <c:v>96.95</c:v>
                </c:pt>
                <c:pt idx="2">
                  <c:v>99.07</c:v>
                </c:pt>
                <c:pt idx="3">
                  <c:v>96.55</c:v>
                </c:pt>
                <c:pt idx="4">
                  <c:v>97.79</c:v>
                </c:pt>
              </c:numCache>
            </c:numRef>
          </c:val>
          <c:extLst>
            <c:ext xmlns:c16="http://schemas.microsoft.com/office/drawing/2014/chart" uri="{C3380CC4-5D6E-409C-BE32-E72D297353CC}">
              <c16:uniqueId val="{00000000-EB61-4C20-BFDC-B1913F56B4CD}"/>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82.65</c:v>
                </c:pt>
                <c:pt idx="1">
                  <c:v>82.55</c:v>
                </c:pt>
                <c:pt idx="2">
                  <c:v>83.55</c:v>
                </c:pt>
                <c:pt idx="3">
                  <c:v>84.48</c:v>
                </c:pt>
                <c:pt idx="4">
                  <c:v>79.22</c:v>
                </c:pt>
              </c:numCache>
            </c:numRef>
          </c:val>
          <c:smooth val="0"/>
          <c:extLst>
            <c:ext xmlns:c16="http://schemas.microsoft.com/office/drawing/2014/chart" uri="{C3380CC4-5D6E-409C-BE32-E72D297353CC}">
              <c16:uniqueId val="{00000001-EB61-4C20-BFDC-B1913F56B4CD}"/>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161.94</c:v>
                </c:pt>
                <c:pt idx="1">
                  <c:v>166.49</c:v>
                </c:pt>
                <c:pt idx="2">
                  <c:v>161.75</c:v>
                </c:pt>
                <c:pt idx="3">
                  <c:v>166.1</c:v>
                </c:pt>
                <c:pt idx="4">
                  <c:v>164.73</c:v>
                </c:pt>
              </c:numCache>
            </c:numRef>
          </c:val>
          <c:extLst>
            <c:ext xmlns:c16="http://schemas.microsoft.com/office/drawing/2014/chart" uri="{C3380CC4-5D6E-409C-BE32-E72D297353CC}">
              <c16:uniqueId val="{00000000-E394-439D-840F-B80A40811A80}"/>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186.3</c:v>
                </c:pt>
                <c:pt idx="1">
                  <c:v>188.38</c:v>
                </c:pt>
                <c:pt idx="2">
                  <c:v>185.98</c:v>
                </c:pt>
                <c:pt idx="3">
                  <c:v>187.11</c:v>
                </c:pt>
                <c:pt idx="4">
                  <c:v>202.47</c:v>
                </c:pt>
              </c:numCache>
            </c:numRef>
          </c:val>
          <c:smooth val="0"/>
          <c:extLst>
            <c:ext xmlns:c16="http://schemas.microsoft.com/office/drawing/2014/chart" uri="{C3380CC4-5D6E-409C-BE32-E72D297353CC}">
              <c16:uniqueId val="{00000001-E394-439D-840F-B80A40811A80}"/>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D45" zoomScale="85" zoomScaleNormal="85"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9" t="s">
        <v>0</v>
      </c>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69"/>
      <c r="BG2" s="69"/>
      <c r="BH2" s="69"/>
      <c r="BI2" s="69"/>
      <c r="BJ2" s="69"/>
      <c r="BK2" s="69"/>
      <c r="BL2" s="69"/>
      <c r="BM2" s="69"/>
      <c r="BN2" s="69"/>
      <c r="BO2" s="69"/>
      <c r="BP2" s="69"/>
      <c r="BQ2" s="69"/>
      <c r="BR2" s="69"/>
      <c r="BS2" s="69"/>
      <c r="BT2" s="69"/>
      <c r="BU2" s="69"/>
      <c r="BV2" s="69"/>
      <c r="BW2" s="69"/>
      <c r="BX2" s="69"/>
      <c r="BY2" s="69"/>
      <c r="BZ2" s="69"/>
    </row>
    <row r="3" spans="1:78" ht="9.75" customHeight="1" x14ac:dyDescent="0.15">
      <c r="A3" s="2"/>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row>
    <row r="4" spans="1:78" ht="9.75" customHeight="1" x14ac:dyDescent="0.15">
      <c r="A4" s="2"/>
      <c r="B4" s="69"/>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69"/>
      <c r="BB4" s="69"/>
      <c r="BC4" s="69"/>
      <c r="BD4" s="69"/>
      <c r="BE4" s="69"/>
      <c r="BF4" s="69"/>
      <c r="BG4" s="69"/>
      <c r="BH4" s="69"/>
      <c r="BI4" s="69"/>
      <c r="BJ4" s="69"/>
      <c r="BK4" s="69"/>
      <c r="BL4" s="69"/>
      <c r="BM4" s="69"/>
      <c r="BN4" s="69"/>
      <c r="BO4" s="69"/>
      <c r="BP4" s="69"/>
      <c r="BQ4" s="69"/>
      <c r="BR4" s="69"/>
      <c r="BS4" s="69"/>
      <c r="BT4" s="69"/>
      <c r="BU4" s="69"/>
      <c r="BV4" s="69"/>
      <c r="BW4" s="69"/>
      <c r="BX4" s="69"/>
      <c r="BY4" s="69"/>
      <c r="BZ4" s="6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0" t="str">
        <f>データ!H6</f>
        <v>長野県　松川町</v>
      </c>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9" t="s">
        <v>1</v>
      </c>
      <c r="C7" s="59"/>
      <c r="D7" s="59"/>
      <c r="E7" s="59"/>
      <c r="F7" s="59"/>
      <c r="G7" s="59"/>
      <c r="H7" s="59"/>
      <c r="I7" s="59" t="s">
        <v>2</v>
      </c>
      <c r="J7" s="59"/>
      <c r="K7" s="59"/>
      <c r="L7" s="59"/>
      <c r="M7" s="59"/>
      <c r="N7" s="59"/>
      <c r="O7" s="59"/>
      <c r="P7" s="59" t="s">
        <v>3</v>
      </c>
      <c r="Q7" s="59"/>
      <c r="R7" s="59"/>
      <c r="S7" s="59"/>
      <c r="T7" s="59"/>
      <c r="U7" s="59"/>
      <c r="V7" s="59"/>
      <c r="W7" s="59" t="s">
        <v>4</v>
      </c>
      <c r="X7" s="59"/>
      <c r="Y7" s="59"/>
      <c r="Z7" s="59"/>
      <c r="AA7" s="59"/>
      <c r="AB7" s="59"/>
      <c r="AC7" s="59"/>
      <c r="AD7" s="59" t="s">
        <v>5</v>
      </c>
      <c r="AE7" s="59"/>
      <c r="AF7" s="59"/>
      <c r="AG7" s="59"/>
      <c r="AH7" s="59"/>
      <c r="AI7" s="59"/>
      <c r="AJ7" s="59"/>
      <c r="AK7" s="3"/>
      <c r="AL7" s="59" t="s">
        <v>6</v>
      </c>
      <c r="AM7" s="59"/>
      <c r="AN7" s="59"/>
      <c r="AO7" s="59"/>
      <c r="AP7" s="59"/>
      <c r="AQ7" s="59"/>
      <c r="AR7" s="59"/>
      <c r="AS7" s="59"/>
      <c r="AT7" s="59" t="s">
        <v>7</v>
      </c>
      <c r="AU7" s="59"/>
      <c r="AV7" s="59"/>
      <c r="AW7" s="59"/>
      <c r="AX7" s="59"/>
      <c r="AY7" s="59"/>
      <c r="AZ7" s="59"/>
      <c r="BA7" s="59"/>
      <c r="BB7" s="59" t="s">
        <v>8</v>
      </c>
      <c r="BC7" s="59"/>
      <c r="BD7" s="59"/>
      <c r="BE7" s="59"/>
      <c r="BF7" s="59"/>
      <c r="BG7" s="59"/>
      <c r="BH7" s="59"/>
      <c r="BI7" s="59"/>
      <c r="BJ7" s="3"/>
      <c r="BK7" s="3"/>
      <c r="BL7" s="62" t="s">
        <v>9</v>
      </c>
      <c r="BM7" s="63"/>
      <c r="BN7" s="63"/>
      <c r="BO7" s="63"/>
      <c r="BP7" s="63"/>
      <c r="BQ7" s="63"/>
      <c r="BR7" s="63"/>
      <c r="BS7" s="63"/>
      <c r="BT7" s="63"/>
      <c r="BU7" s="63"/>
      <c r="BV7" s="63"/>
      <c r="BW7" s="63"/>
      <c r="BX7" s="63"/>
      <c r="BY7" s="64"/>
    </row>
    <row r="8" spans="1:78" ht="18.75" customHeight="1" x14ac:dyDescent="0.15">
      <c r="A8" s="2"/>
      <c r="B8" s="65" t="str">
        <f>データ!I6</f>
        <v>法適用</v>
      </c>
      <c r="C8" s="65"/>
      <c r="D8" s="65"/>
      <c r="E8" s="65"/>
      <c r="F8" s="65"/>
      <c r="G8" s="65"/>
      <c r="H8" s="65"/>
      <c r="I8" s="65" t="str">
        <f>データ!J6</f>
        <v>下水道事業</v>
      </c>
      <c r="J8" s="65"/>
      <c r="K8" s="65"/>
      <c r="L8" s="65"/>
      <c r="M8" s="65"/>
      <c r="N8" s="65"/>
      <c r="O8" s="65"/>
      <c r="P8" s="65" t="str">
        <f>データ!K6</f>
        <v>公共下水道</v>
      </c>
      <c r="Q8" s="65"/>
      <c r="R8" s="65"/>
      <c r="S8" s="65"/>
      <c r="T8" s="65"/>
      <c r="U8" s="65"/>
      <c r="V8" s="65"/>
      <c r="W8" s="65" t="str">
        <f>データ!L6</f>
        <v>Cc2</v>
      </c>
      <c r="X8" s="65"/>
      <c r="Y8" s="65"/>
      <c r="Z8" s="65"/>
      <c r="AA8" s="65"/>
      <c r="AB8" s="65"/>
      <c r="AC8" s="65"/>
      <c r="AD8" s="66" t="str">
        <f>データ!$M$6</f>
        <v>非設置</v>
      </c>
      <c r="AE8" s="66"/>
      <c r="AF8" s="66"/>
      <c r="AG8" s="66"/>
      <c r="AH8" s="66"/>
      <c r="AI8" s="66"/>
      <c r="AJ8" s="66"/>
      <c r="AK8" s="3"/>
      <c r="AL8" s="54">
        <f>データ!S6</f>
        <v>12445</v>
      </c>
      <c r="AM8" s="54"/>
      <c r="AN8" s="54"/>
      <c r="AO8" s="54"/>
      <c r="AP8" s="54"/>
      <c r="AQ8" s="54"/>
      <c r="AR8" s="54"/>
      <c r="AS8" s="54"/>
      <c r="AT8" s="53">
        <f>データ!T6</f>
        <v>72.790000000000006</v>
      </c>
      <c r="AU8" s="53"/>
      <c r="AV8" s="53"/>
      <c r="AW8" s="53"/>
      <c r="AX8" s="53"/>
      <c r="AY8" s="53"/>
      <c r="AZ8" s="53"/>
      <c r="BA8" s="53"/>
      <c r="BB8" s="53">
        <f>データ!U6</f>
        <v>170.97</v>
      </c>
      <c r="BC8" s="53"/>
      <c r="BD8" s="53"/>
      <c r="BE8" s="53"/>
      <c r="BF8" s="53"/>
      <c r="BG8" s="53"/>
      <c r="BH8" s="53"/>
      <c r="BI8" s="53"/>
      <c r="BJ8" s="3"/>
      <c r="BK8" s="3"/>
      <c r="BL8" s="67" t="s">
        <v>10</v>
      </c>
      <c r="BM8" s="68"/>
      <c r="BN8" s="57" t="s">
        <v>11</v>
      </c>
      <c r="BO8" s="57"/>
      <c r="BP8" s="57"/>
      <c r="BQ8" s="57"/>
      <c r="BR8" s="57"/>
      <c r="BS8" s="57"/>
      <c r="BT8" s="57"/>
      <c r="BU8" s="57"/>
      <c r="BV8" s="57"/>
      <c r="BW8" s="57"/>
      <c r="BX8" s="57"/>
      <c r="BY8" s="58"/>
    </row>
    <row r="9" spans="1:78" ht="18.75" customHeight="1" x14ac:dyDescent="0.15">
      <c r="A9" s="2"/>
      <c r="B9" s="59" t="s">
        <v>12</v>
      </c>
      <c r="C9" s="59"/>
      <c r="D9" s="59"/>
      <c r="E9" s="59"/>
      <c r="F9" s="59"/>
      <c r="G9" s="59"/>
      <c r="H9" s="59"/>
      <c r="I9" s="59" t="s">
        <v>13</v>
      </c>
      <c r="J9" s="59"/>
      <c r="K9" s="59"/>
      <c r="L9" s="59"/>
      <c r="M9" s="59"/>
      <c r="N9" s="59"/>
      <c r="O9" s="59"/>
      <c r="P9" s="59" t="s">
        <v>14</v>
      </c>
      <c r="Q9" s="59"/>
      <c r="R9" s="59"/>
      <c r="S9" s="59"/>
      <c r="T9" s="59"/>
      <c r="U9" s="59"/>
      <c r="V9" s="59"/>
      <c r="W9" s="59" t="s">
        <v>15</v>
      </c>
      <c r="X9" s="59"/>
      <c r="Y9" s="59"/>
      <c r="Z9" s="59"/>
      <c r="AA9" s="59"/>
      <c r="AB9" s="59"/>
      <c r="AC9" s="59"/>
      <c r="AD9" s="59" t="s">
        <v>16</v>
      </c>
      <c r="AE9" s="59"/>
      <c r="AF9" s="59"/>
      <c r="AG9" s="59"/>
      <c r="AH9" s="59"/>
      <c r="AI9" s="59"/>
      <c r="AJ9" s="59"/>
      <c r="AK9" s="3"/>
      <c r="AL9" s="59" t="s">
        <v>17</v>
      </c>
      <c r="AM9" s="59"/>
      <c r="AN9" s="59"/>
      <c r="AO9" s="59"/>
      <c r="AP9" s="59"/>
      <c r="AQ9" s="59"/>
      <c r="AR9" s="59"/>
      <c r="AS9" s="59"/>
      <c r="AT9" s="59" t="s">
        <v>18</v>
      </c>
      <c r="AU9" s="59"/>
      <c r="AV9" s="59"/>
      <c r="AW9" s="59"/>
      <c r="AX9" s="59"/>
      <c r="AY9" s="59"/>
      <c r="AZ9" s="59"/>
      <c r="BA9" s="59"/>
      <c r="BB9" s="59" t="s">
        <v>19</v>
      </c>
      <c r="BC9" s="59"/>
      <c r="BD9" s="59"/>
      <c r="BE9" s="59"/>
      <c r="BF9" s="59"/>
      <c r="BG9" s="59"/>
      <c r="BH9" s="59"/>
      <c r="BI9" s="59"/>
      <c r="BJ9" s="3"/>
      <c r="BK9" s="3"/>
      <c r="BL9" s="60" t="s">
        <v>20</v>
      </c>
      <c r="BM9" s="61"/>
      <c r="BN9" s="51" t="s">
        <v>21</v>
      </c>
      <c r="BO9" s="51"/>
      <c r="BP9" s="51"/>
      <c r="BQ9" s="51"/>
      <c r="BR9" s="51"/>
      <c r="BS9" s="51"/>
      <c r="BT9" s="51"/>
      <c r="BU9" s="51"/>
      <c r="BV9" s="51"/>
      <c r="BW9" s="51"/>
      <c r="BX9" s="51"/>
      <c r="BY9" s="52"/>
    </row>
    <row r="10" spans="1:78" ht="18.75" customHeight="1" x14ac:dyDescent="0.15">
      <c r="A10" s="2"/>
      <c r="B10" s="53" t="str">
        <f>データ!N6</f>
        <v>-</v>
      </c>
      <c r="C10" s="53"/>
      <c r="D10" s="53"/>
      <c r="E10" s="53"/>
      <c r="F10" s="53"/>
      <c r="G10" s="53"/>
      <c r="H10" s="53"/>
      <c r="I10" s="53">
        <f>データ!O6</f>
        <v>76.489999999999995</v>
      </c>
      <c r="J10" s="53"/>
      <c r="K10" s="53"/>
      <c r="L10" s="53"/>
      <c r="M10" s="53"/>
      <c r="N10" s="53"/>
      <c r="O10" s="53"/>
      <c r="P10" s="53">
        <f>データ!P6</f>
        <v>43.49</v>
      </c>
      <c r="Q10" s="53"/>
      <c r="R10" s="53"/>
      <c r="S10" s="53"/>
      <c r="T10" s="53"/>
      <c r="U10" s="53"/>
      <c r="V10" s="53"/>
      <c r="W10" s="53">
        <f>データ!Q6</f>
        <v>93.44</v>
      </c>
      <c r="X10" s="53"/>
      <c r="Y10" s="53"/>
      <c r="Z10" s="53"/>
      <c r="AA10" s="53"/>
      <c r="AB10" s="53"/>
      <c r="AC10" s="53"/>
      <c r="AD10" s="54">
        <f>データ!R6</f>
        <v>2882</v>
      </c>
      <c r="AE10" s="54"/>
      <c r="AF10" s="54"/>
      <c r="AG10" s="54"/>
      <c r="AH10" s="54"/>
      <c r="AI10" s="54"/>
      <c r="AJ10" s="54"/>
      <c r="AK10" s="2"/>
      <c r="AL10" s="54">
        <f>データ!V6</f>
        <v>5428</v>
      </c>
      <c r="AM10" s="54"/>
      <c r="AN10" s="54"/>
      <c r="AO10" s="54"/>
      <c r="AP10" s="54"/>
      <c r="AQ10" s="54"/>
      <c r="AR10" s="54"/>
      <c r="AS10" s="54"/>
      <c r="AT10" s="53">
        <f>データ!W6</f>
        <v>2.0299999999999998</v>
      </c>
      <c r="AU10" s="53"/>
      <c r="AV10" s="53"/>
      <c r="AW10" s="53"/>
      <c r="AX10" s="53"/>
      <c r="AY10" s="53"/>
      <c r="AZ10" s="53"/>
      <c r="BA10" s="53"/>
      <c r="BB10" s="53">
        <f>データ!X6</f>
        <v>2673.89</v>
      </c>
      <c r="BC10" s="53"/>
      <c r="BD10" s="53"/>
      <c r="BE10" s="53"/>
      <c r="BF10" s="53"/>
      <c r="BG10" s="53"/>
      <c r="BH10" s="53"/>
      <c r="BI10" s="53"/>
      <c r="BJ10" s="2"/>
      <c r="BK10" s="2"/>
      <c r="BL10" s="55" t="s">
        <v>22</v>
      </c>
      <c r="BM10" s="56"/>
      <c r="BN10" s="44" t="s">
        <v>23</v>
      </c>
      <c r="BO10" s="44"/>
      <c r="BP10" s="44"/>
      <c r="BQ10" s="44"/>
      <c r="BR10" s="44"/>
      <c r="BS10" s="44"/>
      <c r="BT10" s="44"/>
      <c r="BU10" s="44"/>
      <c r="BV10" s="44"/>
      <c r="BW10" s="44"/>
      <c r="BX10" s="44"/>
      <c r="BY10" s="4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6" t="s">
        <v>24</v>
      </c>
      <c r="BM11" s="46"/>
      <c r="BN11" s="46"/>
      <c r="BO11" s="46"/>
      <c r="BP11" s="46"/>
      <c r="BQ11" s="46"/>
      <c r="BR11" s="46"/>
      <c r="BS11" s="46"/>
      <c r="BT11" s="46"/>
      <c r="BU11" s="46"/>
      <c r="BV11" s="46"/>
      <c r="BW11" s="46"/>
      <c r="BX11" s="46"/>
      <c r="BY11" s="46"/>
      <c r="BZ11" s="4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6"/>
      <c r="BM12" s="46"/>
      <c r="BN12" s="46"/>
      <c r="BO12" s="46"/>
      <c r="BP12" s="46"/>
      <c r="BQ12" s="46"/>
      <c r="BR12" s="46"/>
      <c r="BS12" s="46"/>
      <c r="BT12" s="46"/>
      <c r="BU12" s="46"/>
      <c r="BV12" s="46"/>
      <c r="BW12" s="46"/>
      <c r="BX12" s="46"/>
      <c r="BY12" s="46"/>
      <c r="BZ12" s="4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7"/>
      <c r="BM13" s="47"/>
      <c r="BN13" s="47"/>
      <c r="BO13" s="47"/>
      <c r="BP13" s="47"/>
      <c r="BQ13" s="47"/>
      <c r="BR13" s="47"/>
      <c r="BS13" s="47"/>
      <c r="BT13" s="47"/>
      <c r="BU13" s="47"/>
      <c r="BV13" s="47"/>
      <c r="BW13" s="47"/>
      <c r="BX13" s="47"/>
      <c r="BY13" s="47"/>
      <c r="BZ13" s="47"/>
    </row>
    <row r="14" spans="1:78" ht="13.5" customHeight="1" x14ac:dyDescent="0.15">
      <c r="A14" s="2"/>
      <c r="B14" s="48" t="s">
        <v>25</v>
      </c>
      <c r="C14" s="49"/>
      <c r="D14" s="49"/>
      <c r="E14" s="49"/>
      <c r="F14" s="49"/>
      <c r="G14" s="49"/>
      <c r="H14" s="49"/>
      <c r="I14" s="49"/>
      <c r="J14" s="49"/>
      <c r="K14" s="49"/>
      <c r="L14" s="49"/>
      <c r="M14" s="49"/>
      <c r="N14" s="49"/>
      <c r="O14" s="49"/>
      <c r="P14" s="49"/>
      <c r="Q14" s="49"/>
      <c r="R14" s="49"/>
      <c r="S14" s="49"/>
      <c r="T14" s="49"/>
      <c r="U14" s="49"/>
      <c r="V14" s="49"/>
      <c r="W14" s="49"/>
      <c r="X14" s="49"/>
      <c r="Y14" s="49"/>
      <c r="Z14" s="49"/>
      <c r="AA14" s="49"/>
      <c r="AB14" s="49"/>
      <c r="AC14" s="49"/>
      <c r="AD14" s="49"/>
      <c r="AE14" s="49"/>
      <c r="AF14" s="49"/>
      <c r="AG14" s="49"/>
      <c r="AH14" s="49"/>
      <c r="AI14" s="49"/>
      <c r="AJ14" s="49"/>
      <c r="AK14" s="49"/>
      <c r="AL14" s="49"/>
      <c r="AM14" s="49"/>
      <c r="AN14" s="49"/>
      <c r="AO14" s="49"/>
      <c r="AP14" s="49"/>
      <c r="AQ14" s="49"/>
      <c r="AR14" s="49"/>
      <c r="AS14" s="49"/>
      <c r="AT14" s="49"/>
      <c r="AU14" s="49"/>
      <c r="AV14" s="49"/>
      <c r="AW14" s="49"/>
      <c r="AX14" s="49"/>
      <c r="AY14" s="49"/>
      <c r="AZ14" s="49"/>
      <c r="BA14" s="49"/>
      <c r="BB14" s="49"/>
      <c r="BC14" s="49"/>
      <c r="BD14" s="49"/>
      <c r="BE14" s="49"/>
      <c r="BF14" s="49"/>
      <c r="BG14" s="49"/>
      <c r="BH14" s="49"/>
      <c r="BI14" s="49"/>
      <c r="BJ14" s="50"/>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113</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114</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115</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glVD/wO1u5Dqw0A7wrwBBbuwEgvoAL0V/IaLnT9/vOGxD2czQTljOKqCmk+3CPJB7KWhoWu6TqvVyp1HQHqpDg==" saltValue="iQZoW2GhL2CywPa7SXNoT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L45:BZ46"/>
    <mergeCell ref="BN9:BY9"/>
    <mergeCell ref="B10:H10"/>
    <mergeCell ref="I10:O10"/>
    <mergeCell ref="P10:V10"/>
    <mergeCell ref="W10:AC10"/>
    <mergeCell ref="AD10:AJ10"/>
    <mergeCell ref="AL10:AS10"/>
    <mergeCell ref="AT10:BA10"/>
    <mergeCell ref="BB10:BI10"/>
    <mergeCell ref="BL10:BM10"/>
    <mergeCell ref="BN10:BY10"/>
    <mergeCell ref="BL11:BZ13"/>
    <mergeCell ref="B14:BJ15"/>
    <mergeCell ref="BL14:BZ15"/>
    <mergeCell ref="BL16:BZ44"/>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204021</v>
      </c>
      <c r="D6" s="19">
        <f t="shared" si="3"/>
        <v>46</v>
      </c>
      <c r="E6" s="19">
        <f t="shared" si="3"/>
        <v>17</v>
      </c>
      <c r="F6" s="19">
        <f t="shared" si="3"/>
        <v>1</v>
      </c>
      <c r="G6" s="19">
        <f t="shared" si="3"/>
        <v>0</v>
      </c>
      <c r="H6" s="19" t="str">
        <f t="shared" si="3"/>
        <v>長野県　松川町</v>
      </c>
      <c r="I6" s="19" t="str">
        <f t="shared" si="3"/>
        <v>法適用</v>
      </c>
      <c r="J6" s="19" t="str">
        <f t="shared" si="3"/>
        <v>下水道事業</v>
      </c>
      <c r="K6" s="19" t="str">
        <f t="shared" si="3"/>
        <v>公共下水道</v>
      </c>
      <c r="L6" s="19" t="str">
        <f t="shared" si="3"/>
        <v>Cc2</v>
      </c>
      <c r="M6" s="19" t="str">
        <f t="shared" si="3"/>
        <v>非設置</v>
      </c>
      <c r="N6" s="20" t="str">
        <f t="shared" si="3"/>
        <v>-</v>
      </c>
      <c r="O6" s="20">
        <f t="shared" si="3"/>
        <v>76.489999999999995</v>
      </c>
      <c r="P6" s="20">
        <f t="shared" si="3"/>
        <v>43.49</v>
      </c>
      <c r="Q6" s="20">
        <f t="shared" si="3"/>
        <v>93.44</v>
      </c>
      <c r="R6" s="20">
        <f t="shared" si="3"/>
        <v>2882</v>
      </c>
      <c r="S6" s="20">
        <f t="shared" si="3"/>
        <v>12445</v>
      </c>
      <c r="T6" s="20">
        <f t="shared" si="3"/>
        <v>72.790000000000006</v>
      </c>
      <c r="U6" s="20">
        <f t="shared" si="3"/>
        <v>170.97</v>
      </c>
      <c r="V6" s="20">
        <f t="shared" si="3"/>
        <v>5428</v>
      </c>
      <c r="W6" s="20">
        <f t="shared" si="3"/>
        <v>2.0299999999999998</v>
      </c>
      <c r="X6" s="20">
        <f t="shared" si="3"/>
        <v>2673.89</v>
      </c>
      <c r="Y6" s="21">
        <f>IF(Y7="",NA(),Y7)</f>
        <v>106.72</v>
      </c>
      <c r="Z6" s="21">
        <f t="shared" ref="Z6:AH6" si="4">IF(Z7="",NA(),Z7)</f>
        <v>111.61</v>
      </c>
      <c r="AA6" s="21">
        <f t="shared" si="4"/>
        <v>104.04</v>
      </c>
      <c r="AB6" s="21">
        <f t="shared" si="4"/>
        <v>104.42</v>
      </c>
      <c r="AC6" s="21">
        <f t="shared" si="4"/>
        <v>110.19</v>
      </c>
      <c r="AD6" s="21">
        <f t="shared" si="4"/>
        <v>107.21</v>
      </c>
      <c r="AE6" s="21">
        <f t="shared" si="4"/>
        <v>107.08</v>
      </c>
      <c r="AF6" s="21">
        <f t="shared" si="4"/>
        <v>106.08</v>
      </c>
      <c r="AG6" s="21">
        <f t="shared" si="4"/>
        <v>106.87</v>
      </c>
      <c r="AH6" s="21">
        <f t="shared" si="4"/>
        <v>106.45</v>
      </c>
      <c r="AI6" s="20" t="str">
        <f>IF(AI7="","",IF(AI7="-","【-】","【"&amp;SUBSTITUTE(TEXT(AI7,"#,##0.00"),"-","△")&amp;"】"))</f>
        <v>【105.36】</v>
      </c>
      <c r="AJ6" s="20">
        <f>IF(AJ7="",NA(),AJ7)</f>
        <v>0</v>
      </c>
      <c r="AK6" s="20">
        <f t="shared" ref="AK6:AS6" si="5">IF(AK7="",NA(),AK7)</f>
        <v>0</v>
      </c>
      <c r="AL6" s="20">
        <f t="shared" si="5"/>
        <v>0</v>
      </c>
      <c r="AM6" s="20">
        <f t="shared" si="5"/>
        <v>0</v>
      </c>
      <c r="AN6" s="20">
        <f t="shared" si="5"/>
        <v>0</v>
      </c>
      <c r="AO6" s="21">
        <f t="shared" si="5"/>
        <v>43.71</v>
      </c>
      <c r="AP6" s="21">
        <f t="shared" si="5"/>
        <v>45.94</v>
      </c>
      <c r="AQ6" s="21">
        <f t="shared" si="5"/>
        <v>29.34</v>
      </c>
      <c r="AR6" s="21">
        <f t="shared" si="5"/>
        <v>21.73</v>
      </c>
      <c r="AS6" s="21">
        <f t="shared" si="5"/>
        <v>19.96</v>
      </c>
      <c r="AT6" s="20" t="str">
        <f>IF(AT7="","",IF(AT7="-","【-】","【"&amp;SUBSTITUTE(TEXT(AT7,"#,##0.00"),"-","△")&amp;"】"))</f>
        <v>【3.12】</v>
      </c>
      <c r="AU6" s="21">
        <f>IF(AU7="",NA(),AU7)</f>
        <v>44.81</v>
      </c>
      <c r="AV6" s="21">
        <f t="shared" ref="AV6:BD6" si="6">IF(AV7="",NA(),AV7)</f>
        <v>49.3</v>
      </c>
      <c r="AW6" s="21">
        <f t="shared" si="6"/>
        <v>208.57</v>
      </c>
      <c r="AX6" s="21">
        <f t="shared" si="6"/>
        <v>95.26</v>
      </c>
      <c r="AY6" s="21">
        <f t="shared" si="6"/>
        <v>97.78</v>
      </c>
      <c r="AZ6" s="21">
        <f t="shared" si="6"/>
        <v>40.67</v>
      </c>
      <c r="BA6" s="21">
        <f t="shared" si="6"/>
        <v>47.7</v>
      </c>
      <c r="BB6" s="21">
        <f t="shared" si="6"/>
        <v>50.59</v>
      </c>
      <c r="BC6" s="21">
        <f t="shared" si="6"/>
        <v>62.37</v>
      </c>
      <c r="BD6" s="21">
        <f t="shared" si="6"/>
        <v>63.88</v>
      </c>
      <c r="BE6" s="20" t="str">
        <f>IF(BE7="","",IF(BE7="-","【-】","【"&amp;SUBSTITUTE(TEXT(BE7,"#,##0.00"),"-","△")&amp;"】"))</f>
        <v>【82.75】</v>
      </c>
      <c r="BF6" s="21">
        <f>IF(BF7="",NA(),BF7)</f>
        <v>1770.78</v>
      </c>
      <c r="BG6" s="21">
        <f t="shared" ref="BG6:BO6" si="7">IF(BG7="",NA(),BG7)</f>
        <v>1552.56</v>
      </c>
      <c r="BH6" s="21">
        <f t="shared" si="7"/>
        <v>1614.46</v>
      </c>
      <c r="BI6" s="21">
        <f t="shared" si="7"/>
        <v>1423.41</v>
      </c>
      <c r="BJ6" s="21">
        <f t="shared" si="7"/>
        <v>1209.77</v>
      </c>
      <c r="BK6" s="21">
        <f t="shared" si="7"/>
        <v>1050.51</v>
      </c>
      <c r="BL6" s="21">
        <f t="shared" si="7"/>
        <v>1102.01</v>
      </c>
      <c r="BM6" s="21">
        <f t="shared" si="7"/>
        <v>987.36</v>
      </c>
      <c r="BN6" s="21">
        <f t="shared" si="7"/>
        <v>1042.77</v>
      </c>
      <c r="BO6" s="21">
        <f t="shared" si="7"/>
        <v>943.46</v>
      </c>
      <c r="BP6" s="20" t="str">
        <f>IF(BP7="","",IF(BP7="-","【-】","【"&amp;SUBSTITUTE(TEXT(BP7,"#,##0.00"),"-","△")&amp;"】"))</f>
        <v>【602.56】</v>
      </c>
      <c r="BQ6" s="21">
        <f>IF(BQ7="",NA(),BQ7)</f>
        <v>98.94</v>
      </c>
      <c r="BR6" s="21">
        <f t="shared" ref="BR6:BZ6" si="8">IF(BR7="",NA(),BR7)</f>
        <v>96.95</v>
      </c>
      <c r="BS6" s="21">
        <f t="shared" si="8"/>
        <v>99.07</v>
      </c>
      <c r="BT6" s="21">
        <f t="shared" si="8"/>
        <v>96.55</v>
      </c>
      <c r="BU6" s="21">
        <f t="shared" si="8"/>
        <v>97.79</v>
      </c>
      <c r="BV6" s="21">
        <f t="shared" si="8"/>
        <v>82.65</v>
      </c>
      <c r="BW6" s="21">
        <f t="shared" si="8"/>
        <v>82.55</v>
      </c>
      <c r="BX6" s="21">
        <f t="shared" si="8"/>
        <v>83.55</v>
      </c>
      <c r="BY6" s="21">
        <f t="shared" si="8"/>
        <v>84.48</v>
      </c>
      <c r="BZ6" s="21">
        <f t="shared" si="8"/>
        <v>79.22</v>
      </c>
      <c r="CA6" s="20" t="str">
        <f>IF(CA7="","",IF(CA7="-","【-】","【"&amp;SUBSTITUTE(TEXT(CA7,"#,##0.00"),"-","△")&amp;"】"))</f>
        <v>【97.94】</v>
      </c>
      <c r="CB6" s="21">
        <f>IF(CB7="",NA(),CB7)</f>
        <v>161.94</v>
      </c>
      <c r="CC6" s="21">
        <f t="shared" ref="CC6:CK6" si="9">IF(CC7="",NA(),CC7)</f>
        <v>166.49</v>
      </c>
      <c r="CD6" s="21">
        <f t="shared" si="9"/>
        <v>161.75</v>
      </c>
      <c r="CE6" s="21">
        <f t="shared" si="9"/>
        <v>166.1</v>
      </c>
      <c r="CF6" s="21">
        <f t="shared" si="9"/>
        <v>164.73</v>
      </c>
      <c r="CG6" s="21">
        <f t="shared" si="9"/>
        <v>186.3</v>
      </c>
      <c r="CH6" s="21">
        <f t="shared" si="9"/>
        <v>188.38</v>
      </c>
      <c r="CI6" s="21">
        <f t="shared" si="9"/>
        <v>185.98</v>
      </c>
      <c r="CJ6" s="21">
        <f t="shared" si="9"/>
        <v>187.11</v>
      </c>
      <c r="CK6" s="21">
        <f t="shared" si="9"/>
        <v>202.47</v>
      </c>
      <c r="CL6" s="20" t="str">
        <f>IF(CL7="","",IF(CL7="-","【-】","【"&amp;SUBSTITUTE(TEXT(CL7,"#,##0.00"),"-","△")&amp;"】"))</f>
        <v>【140.98】</v>
      </c>
      <c r="CM6" s="21">
        <f>IF(CM7="",NA(),CM7)</f>
        <v>54.78</v>
      </c>
      <c r="CN6" s="21">
        <f t="shared" ref="CN6:CV6" si="10">IF(CN7="",NA(),CN7)</f>
        <v>52.93</v>
      </c>
      <c r="CO6" s="21">
        <f t="shared" si="10"/>
        <v>51.78</v>
      </c>
      <c r="CP6" s="21">
        <f t="shared" si="10"/>
        <v>51.41</v>
      </c>
      <c r="CQ6" s="21">
        <f t="shared" si="10"/>
        <v>53.78</v>
      </c>
      <c r="CR6" s="21">
        <f t="shared" si="10"/>
        <v>50.53</v>
      </c>
      <c r="CS6" s="21">
        <f t="shared" si="10"/>
        <v>51.42</v>
      </c>
      <c r="CT6" s="21">
        <f t="shared" si="10"/>
        <v>48.95</v>
      </c>
      <c r="CU6" s="21">
        <f t="shared" si="10"/>
        <v>49.28</v>
      </c>
      <c r="CV6" s="21">
        <f t="shared" si="10"/>
        <v>50.62</v>
      </c>
      <c r="CW6" s="20" t="str">
        <f>IF(CW7="","",IF(CW7="-","【-】","【"&amp;SUBSTITUTE(TEXT(CW7,"#,##0.00"),"-","△")&amp;"】"))</f>
        <v>【60.13】</v>
      </c>
      <c r="CX6" s="21">
        <f>IF(CX7="",NA(),CX7)</f>
        <v>88.66</v>
      </c>
      <c r="CY6" s="21">
        <f t="shared" ref="CY6:DG6" si="11">IF(CY7="",NA(),CY7)</f>
        <v>88.73</v>
      </c>
      <c r="CZ6" s="21">
        <f t="shared" si="11"/>
        <v>88.73</v>
      </c>
      <c r="DA6" s="21">
        <f t="shared" si="11"/>
        <v>88.93</v>
      </c>
      <c r="DB6" s="21">
        <f t="shared" si="11"/>
        <v>89.46</v>
      </c>
      <c r="DC6" s="21">
        <f t="shared" si="11"/>
        <v>82.08</v>
      </c>
      <c r="DD6" s="21">
        <f t="shared" si="11"/>
        <v>81.34</v>
      </c>
      <c r="DE6" s="21">
        <f t="shared" si="11"/>
        <v>81.14</v>
      </c>
      <c r="DF6" s="21">
        <f t="shared" si="11"/>
        <v>79.7</v>
      </c>
      <c r="DG6" s="21">
        <f t="shared" si="11"/>
        <v>79</v>
      </c>
      <c r="DH6" s="20" t="str">
        <f>IF(DH7="","",IF(DH7="-","【-】","【"&amp;SUBSTITUTE(TEXT(DH7,"#,##0.00"),"-","△")&amp;"】"))</f>
        <v>【96.00】</v>
      </c>
      <c r="DI6" s="21">
        <f>IF(DI7="",NA(),DI7)</f>
        <v>6.54</v>
      </c>
      <c r="DJ6" s="21">
        <f t="shared" ref="DJ6:DR6" si="12">IF(DJ7="",NA(),DJ7)</f>
        <v>9.9</v>
      </c>
      <c r="DK6" s="21">
        <f t="shared" si="12"/>
        <v>15.13</v>
      </c>
      <c r="DL6" s="21">
        <f t="shared" si="12"/>
        <v>17.84</v>
      </c>
      <c r="DM6" s="21">
        <f t="shared" si="12"/>
        <v>18.14</v>
      </c>
      <c r="DN6" s="21">
        <f t="shared" si="12"/>
        <v>12.7</v>
      </c>
      <c r="DO6" s="21">
        <f t="shared" si="12"/>
        <v>14.65</v>
      </c>
      <c r="DP6" s="21">
        <f t="shared" si="12"/>
        <v>16.11</v>
      </c>
      <c r="DQ6" s="21">
        <f t="shared" si="12"/>
        <v>17.05</v>
      </c>
      <c r="DR6" s="21">
        <f t="shared" si="12"/>
        <v>17.62</v>
      </c>
      <c r="DS6" s="20" t="str">
        <f>IF(DS7="","",IF(DS7="-","【-】","【"&amp;SUBSTITUTE(TEXT(DS7,"#,##0.00"),"-","△")&amp;"】"))</f>
        <v>【42.20】</v>
      </c>
      <c r="DT6" s="20">
        <f>IF(DT7="",NA(),DT7)</f>
        <v>0</v>
      </c>
      <c r="DU6" s="20">
        <f t="shared" ref="DU6:EC6" si="13">IF(DU7="",NA(),DU7)</f>
        <v>0</v>
      </c>
      <c r="DV6" s="20">
        <f t="shared" si="13"/>
        <v>0</v>
      </c>
      <c r="DW6" s="20">
        <f t="shared" si="13"/>
        <v>0</v>
      </c>
      <c r="DX6" s="20">
        <f t="shared" si="13"/>
        <v>0</v>
      </c>
      <c r="DY6" s="20">
        <f t="shared" si="13"/>
        <v>0</v>
      </c>
      <c r="DZ6" s="21">
        <f t="shared" si="13"/>
        <v>0.1</v>
      </c>
      <c r="EA6" s="21">
        <f t="shared" si="13"/>
        <v>0.17</v>
      </c>
      <c r="EB6" s="21">
        <f t="shared" si="13"/>
        <v>0.22</v>
      </c>
      <c r="EC6" s="21">
        <f t="shared" si="13"/>
        <v>0.18</v>
      </c>
      <c r="ED6" s="20" t="str">
        <f>IF(ED7="","",IF(ED7="-","【-】","【"&amp;SUBSTITUTE(TEXT(ED7,"#,##0.00"),"-","△")&amp;"】"))</f>
        <v>【9.46】</v>
      </c>
      <c r="EE6" s="20">
        <f>IF(EE7="",NA(),EE7)</f>
        <v>0</v>
      </c>
      <c r="EF6" s="20">
        <f t="shared" ref="EF6:EN6" si="14">IF(EF7="",NA(),EF7)</f>
        <v>0</v>
      </c>
      <c r="EG6" s="20">
        <f t="shared" si="14"/>
        <v>0</v>
      </c>
      <c r="EH6" s="20">
        <f t="shared" si="14"/>
        <v>0</v>
      </c>
      <c r="EI6" s="20">
        <f t="shared" si="14"/>
        <v>0</v>
      </c>
      <c r="EJ6" s="21">
        <f t="shared" si="14"/>
        <v>1.65</v>
      </c>
      <c r="EK6" s="21">
        <f t="shared" si="14"/>
        <v>0.14000000000000001</v>
      </c>
      <c r="EL6" s="21">
        <f t="shared" si="14"/>
        <v>0.08</v>
      </c>
      <c r="EM6" s="21">
        <f t="shared" si="14"/>
        <v>0.57999999999999996</v>
      </c>
      <c r="EN6" s="21">
        <f t="shared" si="14"/>
        <v>0.09</v>
      </c>
      <c r="EO6" s="20" t="str">
        <f>IF(EO7="","",IF(EO7="-","【-】","【"&amp;SUBSTITUTE(TEXT(EO7,"#,##0.00"),"-","△")&amp;"】"))</f>
        <v>【0.19】</v>
      </c>
    </row>
    <row r="7" spans="1:148" s="22" customFormat="1" x14ac:dyDescent="0.15">
      <c r="A7" s="14"/>
      <c r="B7" s="23">
        <v>2024</v>
      </c>
      <c r="C7" s="23">
        <v>204021</v>
      </c>
      <c r="D7" s="23">
        <v>46</v>
      </c>
      <c r="E7" s="23">
        <v>17</v>
      </c>
      <c r="F7" s="23">
        <v>1</v>
      </c>
      <c r="G7" s="23">
        <v>0</v>
      </c>
      <c r="H7" s="23" t="s">
        <v>96</v>
      </c>
      <c r="I7" s="23" t="s">
        <v>97</v>
      </c>
      <c r="J7" s="23" t="s">
        <v>98</v>
      </c>
      <c r="K7" s="23" t="s">
        <v>99</v>
      </c>
      <c r="L7" s="23" t="s">
        <v>100</v>
      </c>
      <c r="M7" s="23" t="s">
        <v>101</v>
      </c>
      <c r="N7" s="24" t="s">
        <v>102</v>
      </c>
      <c r="O7" s="24">
        <v>76.489999999999995</v>
      </c>
      <c r="P7" s="24">
        <v>43.49</v>
      </c>
      <c r="Q7" s="24">
        <v>93.44</v>
      </c>
      <c r="R7" s="24">
        <v>2882</v>
      </c>
      <c r="S7" s="24">
        <v>12445</v>
      </c>
      <c r="T7" s="24">
        <v>72.790000000000006</v>
      </c>
      <c r="U7" s="24">
        <v>170.97</v>
      </c>
      <c r="V7" s="24">
        <v>5428</v>
      </c>
      <c r="W7" s="24">
        <v>2.0299999999999998</v>
      </c>
      <c r="X7" s="24">
        <v>2673.89</v>
      </c>
      <c r="Y7" s="24">
        <v>106.72</v>
      </c>
      <c r="Z7" s="24">
        <v>111.61</v>
      </c>
      <c r="AA7" s="24">
        <v>104.04</v>
      </c>
      <c r="AB7" s="24">
        <v>104.42</v>
      </c>
      <c r="AC7" s="24">
        <v>110.19</v>
      </c>
      <c r="AD7" s="24">
        <v>107.21</v>
      </c>
      <c r="AE7" s="24">
        <v>107.08</v>
      </c>
      <c r="AF7" s="24">
        <v>106.08</v>
      </c>
      <c r="AG7" s="24">
        <v>106.87</v>
      </c>
      <c r="AH7" s="24">
        <v>106.45</v>
      </c>
      <c r="AI7" s="24">
        <v>105.36</v>
      </c>
      <c r="AJ7" s="24">
        <v>0</v>
      </c>
      <c r="AK7" s="24">
        <v>0</v>
      </c>
      <c r="AL7" s="24">
        <v>0</v>
      </c>
      <c r="AM7" s="24">
        <v>0</v>
      </c>
      <c r="AN7" s="24">
        <v>0</v>
      </c>
      <c r="AO7" s="24">
        <v>43.71</v>
      </c>
      <c r="AP7" s="24">
        <v>45.94</v>
      </c>
      <c r="AQ7" s="24">
        <v>29.34</v>
      </c>
      <c r="AR7" s="24">
        <v>21.73</v>
      </c>
      <c r="AS7" s="24">
        <v>19.96</v>
      </c>
      <c r="AT7" s="24">
        <v>3.12</v>
      </c>
      <c r="AU7" s="24">
        <v>44.81</v>
      </c>
      <c r="AV7" s="24">
        <v>49.3</v>
      </c>
      <c r="AW7" s="24">
        <v>208.57</v>
      </c>
      <c r="AX7" s="24">
        <v>95.26</v>
      </c>
      <c r="AY7" s="24">
        <v>97.78</v>
      </c>
      <c r="AZ7" s="24">
        <v>40.67</v>
      </c>
      <c r="BA7" s="24">
        <v>47.7</v>
      </c>
      <c r="BB7" s="24">
        <v>50.59</v>
      </c>
      <c r="BC7" s="24">
        <v>62.37</v>
      </c>
      <c r="BD7" s="24">
        <v>63.88</v>
      </c>
      <c r="BE7" s="24">
        <v>82.75</v>
      </c>
      <c r="BF7" s="24">
        <v>1770.78</v>
      </c>
      <c r="BG7" s="24">
        <v>1552.56</v>
      </c>
      <c r="BH7" s="24">
        <v>1614.46</v>
      </c>
      <c r="BI7" s="24">
        <v>1423.41</v>
      </c>
      <c r="BJ7" s="24">
        <v>1209.77</v>
      </c>
      <c r="BK7" s="24">
        <v>1050.51</v>
      </c>
      <c r="BL7" s="24">
        <v>1102.01</v>
      </c>
      <c r="BM7" s="24">
        <v>987.36</v>
      </c>
      <c r="BN7" s="24">
        <v>1042.77</v>
      </c>
      <c r="BO7" s="24">
        <v>943.46</v>
      </c>
      <c r="BP7" s="24">
        <v>602.55999999999995</v>
      </c>
      <c r="BQ7" s="24">
        <v>98.94</v>
      </c>
      <c r="BR7" s="24">
        <v>96.95</v>
      </c>
      <c r="BS7" s="24">
        <v>99.07</v>
      </c>
      <c r="BT7" s="24">
        <v>96.55</v>
      </c>
      <c r="BU7" s="24">
        <v>97.79</v>
      </c>
      <c r="BV7" s="24">
        <v>82.65</v>
      </c>
      <c r="BW7" s="24">
        <v>82.55</v>
      </c>
      <c r="BX7" s="24">
        <v>83.55</v>
      </c>
      <c r="BY7" s="24">
        <v>84.48</v>
      </c>
      <c r="BZ7" s="24">
        <v>79.22</v>
      </c>
      <c r="CA7" s="24">
        <v>97.94</v>
      </c>
      <c r="CB7" s="24">
        <v>161.94</v>
      </c>
      <c r="CC7" s="24">
        <v>166.49</v>
      </c>
      <c r="CD7" s="24">
        <v>161.75</v>
      </c>
      <c r="CE7" s="24">
        <v>166.1</v>
      </c>
      <c r="CF7" s="24">
        <v>164.73</v>
      </c>
      <c r="CG7" s="24">
        <v>186.3</v>
      </c>
      <c r="CH7" s="24">
        <v>188.38</v>
      </c>
      <c r="CI7" s="24">
        <v>185.98</v>
      </c>
      <c r="CJ7" s="24">
        <v>187.11</v>
      </c>
      <c r="CK7" s="24">
        <v>202.47</v>
      </c>
      <c r="CL7" s="24">
        <v>140.97999999999999</v>
      </c>
      <c r="CM7" s="24">
        <v>54.78</v>
      </c>
      <c r="CN7" s="24">
        <v>52.93</v>
      </c>
      <c r="CO7" s="24">
        <v>51.78</v>
      </c>
      <c r="CP7" s="24">
        <v>51.41</v>
      </c>
      <c r="CQ7" s="24">
        <v>53.78</v>
      </c>
      <c r="CR7" s="24">
        <v>50.53</v>
      </c>
      <c r="CS7" s="24">
        <v>51.42</v>
      </c>
      <c r="CT7" s="24">
        <v>48.95</v>
      </c>
      <c r="CU7" s="24">
        <v>49.28</v>
      </c>
      <c r="CV7" s="24">
        <v>50.62</v>
      </c>
      <c r="CW7" s="24">
        <v>60.13</v>
      </c>
      <c r="CX7" s="24">
        <v>88.66</v>
      </c>
      <c r="CY7" s="24">
        <v>88.73</v>
      </c>
      <c r="CZ7" s="24">
        <v>88.73</v>
      </c>
      <c r="DA7" s="24">
        <v>88.93</v>
      </c>
      <c r="DB7" s="24">
        <v>89.46</v>
      </c>
      <c r="DC7" s="24">
        <v>82.08</v>
      </c>
      <c r="DD7" s="24">
        <v>81.34</v>
      </c>
      <c r="DE7" s="24">
        <v>81.14</v>
      </c>
      <c r="DF7" s="24">
        <v>79.7</v>
      </c>
      <c r="DG7" s="24">
        <v>79</v>
      </c>
      <c r="DH7" s="24">
        <v>96</v>
      </c>
      <c r="DI7" s="24">
        <v>6.54</v>
      </c>
      <c r="DJ7" s="24">
        <v>9.9</v>
      </c>
      <c r="DK7" s="24">
        <v>15.13</v>
      </c>
      <c r="DL7" s="24">
        <v>17.84</v>
      </c>
      <c r="DM7" s="24">
        <v>18.14</v>
      </c>
      <c r="DN7" s="24">
        <v>12.7</v>
      </c>
      <c r="DO7" s="24">
        <v>14.65</v>
      </c>
      <c r="DP7" s="24">
        <v>16.11</v>
      </c>
      <c r="DQ7" s="24">
        <v>17.05</v>
      </c>
      <c r="DR7" s="24">
        <v>17.62</v>
      </c>
      <c r="DS7" s="24">
        <v>42.2</v>
      </c>
      <c r="DT7" s="24">
        <v>0</v>
      </c>
      <c r="DU7" s="24">
        <v>0</v>
      </c>
      <c r="DV7" s="24">
        <v>0</v>
      </c>
      <c r="DW7" s="24">
        <v>0</v>
      </c>
      <c r="DX7" s="24">
        <v>0</v>
      </c>
      <c r="DY7" s="24">
        <v>0</v>
      </c>
      <c r="DZ7" s="24">
        <v>0.1</v>
      </c>
      <c r="EA7" s="24">
        <v>0.17</v>
      </c>
      <c r="EB7" s="24">
        <v>0.22</v>
      </c>
      <c r="EC7" s="24">
        <v>0.18</v>
      </c>
      <c r="ED7" s="24">
        <v>9.4600000000000009</v>
      </c>
      <c r="EE7" s="24">
        <v>0</v>
      </c>
      <c r="EF7" s="24">
        <v>0</v>
      </c>
      <c r="EG7" s="24">
        <v>0</v>
      </c>
      <c r="EH7" s="24">
        <v>0</v>
      </c>
      <c r="EI7" s="24">
        <v>0</v>
      </c>
      <c r="EJ7" s="24">
        <v>1.65</v>
      </c>
      <c r="EK7" s="24">
        <v>0.14000000000000001</v>
      </c>
      <c r="EL7" s="24">
        <v>0.08</v>
      </c>
      <c r="EM7" s="24">
        <v>0.57999999999999996</v>
      </c>
      <c r="EN7" s="24">
        <v>0.09</v>
      </c>
      <c r="EO7" s="24">
        <v>0.19</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111</v>
      </c>
      <c r="E13" t="s">
        <v>110</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大澤 槙哉</cp:lastModifiedBy>
  <dcterms:created xsi:type="dcterms:W3CDTF">2025-12-23T06:01:04Z</dcterms:created>
  <dcterms:modified xsi:type="dcterms:W3CDTF">2026-01-26T08:11:38Z</dcterms:modified>
  <cp:category/>
</cp:coreProperties>
</file>