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0351\Desktop\"/>
    </mc:Choice>
  </mc:AlternateContent>
  <xr:revisionPtr revIDLastSave="0" documentId="13_ncr:1_{2FDC8907-4051-443E-AA01-5A417AE18C74}" xr6:coauthVersionLast="47" xr6:coauthVersionMax="47" xr10:uidLastSave="{00000000-0000-0000-0000-000000000000}"/>
  <workbookProtection workbookAlgorithmName="SHA-512" workbookHashValue="Y6sJuNxBg0LoBmRFVIOJEKMgF7a2fY0cAl7jYg6Cd8I/lM8q4d55uYdagRLDQ2ENA/1vyiDdf6QYnVcHaGLTpQ==" workbookSaltValue="wCx4Nk166nA78X7pLppB0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AL10" i="4"/>
  <c r="W10" i="4"/>
  <c r="I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<sst xmlns="http://schemas.openxmlformats.org/spreadsheetml/2006/main" count="228" uniqueCount="113">
  <si>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</si>
  <si>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</si>
  <si>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</si>
  <si>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</si>
  <si>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</si>
  <si>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</si>
  <si>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</si>
  <si>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</si>
  <si>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</si>
  <si>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</si>
  <si>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</si>
  <si>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</si>
  <si>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</si>
  <si>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</si>
  <si>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</si>
  <si>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</si>
  <si>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</si>
  <si>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</si>
  <si>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</si>
  <si>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</si>
  <si>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</si>
  <si>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</si>
  <si>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</si>
  <si>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</si>
  <si>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</si>
  <si>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</si>
  <si>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</si>
  <si>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</si>
  <si>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</si>
  <si>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</si>
  <si>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</si>
  <si>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</si>
  <si>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</si>
  <si>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</si>
  <si>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</si>
  <si>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</si>
  <si>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</si>
  <si>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</si>
  <si>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</si>
  <si>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</si>
  <si>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</si>
  <si>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</si>
  <si>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</si>
  <si>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</si>
  <si>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</si>
  <si>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</si>
  <si>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</si>
  <si>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</si>
  <si>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</si>
  <si>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</si>
  <si>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</si>
  <si>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</si>
  <si>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</si>
  <si>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</si>
  <si>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</si>
  <si>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</si>
  <si>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</si>
  <si>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</si>
  <si>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</si>
  <si>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</si>
  <si>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</si>
  <si>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</si>
  <si>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</si>
  <si>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</si>
  <si>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</si>
  <si>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</si>
  <si>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</si>
  <si>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</si>
  <si>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</si>
  <si>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</si>
  <si>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</si>
  <si>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</si>
  <si>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</si>
  <si>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</si>
  <si>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</si>
  <si>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</si>
  <si>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</si>
  <si>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</si>
  <si>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</si>
  <si>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</si>
  <si>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</si>
  <si>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</si>
  <si>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</si>
  <si>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</si>
  <si>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</si>
  <si>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</si>
  <si>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</si>
  <si>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</si>
  <si>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</si>
  <si>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</si>
  <si>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</si>
  <si>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</si>
  <si>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</si>
  <si>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</si>
  <si>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</si>
  <si>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</si>
  <si>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</si>
  <si>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</si>
  <si>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</si>
  <si>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</si>
  <si>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</si>
  <si>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</si>
  <si>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</si>
  <si>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</si>
  <si>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</si>
  <si>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</si>
  <si>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</si>
  <si>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</si>
  <si>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</si>
  <si>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</si>
  <si>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①有形固定資産減価償却率は、平成元年度に簡易水道統合整備事業に係る減価償却費等により類似団体平均より高い水準となっています。
②③老朽管、施設の更新については、平成29年度にアセットマネジメントを整備し計画的に進めています。</t>
    <phoneticPr fontId="4"/>
  </si>
  <si>
    <t>①経常収支比率が100％を下回り、経常損益は赤字となりました。経営改善が必要です。
②本年度の欠損金計上はありません。
③流動比率は類似団体平均を上回っており、短期的な支払能力があることを示しています。
④企業債残高対事業規模比率は類似団体平均より低い水準にあります。老朽化や災害対策など必要な投資とのバランスを調整しながら企業債残高の減少に努めます。
⑤⑥料金回収率、給水原価ともに、減価償却費等の増加により前年度と比較して悪化している。今後は人口減少に伴い、使用料収入の減少が見込まれること、また、現状での経費削減策では限界があることから、抜本的な経営改革の取り組みが必要です。
⑦施設利用率は、類似団体と比較すると高い水準となっています。
⑧有収率は、類似団体と比較すると高い水準となっています。</t>
    <rPh sb="13" eb="15">
      <t>シタマワ</t>
    </rPh>
    <rPh sb="22" eb="23">
      <t>アカ</t>
    </rPh>
    <phoneticPr fontId="4"/>
  </si>
  <si>
    <t>・人口減少による料金収入の減少、施設の老朽化に伴う改築更新需要の増大、公営企業に携わる人材確保の困難、物価高騰による営業費用増加、震災等災害時の機能維持のための対策など課題が山積しています。
・人口減少による料金収入の減少、施設の老朽化に伴う改築更新需要の増大、物価高騰による営業費用増加、震災等災害時の機能維持のための対策については、適時アセットマネジメントや経営戦略等を更新し、計画的な老朽化施設の更新及び管路の耐震化を進めるとともに、適正な時期に必要に応じて料金改定を実施します。
・公営企業に携わる人材確保の困難という課題に対しては、計画的な採用活動や人事ローテーション等を実施します。</t>
    <rPh sb="1" eb="2">
      <t>ヒト</t>
    </rPh>
    <rPh sb="35" eb="37">
      <t>コウエイ</t>
    </rPh>
    <rPh sb="37" eb="39">
      <t>キギョウ</t>
    </rPh>
    <rPh sb="40" eb="41">
      <t>タズサ</t>
    </rPh>
    <rPh sb="43" eb="45">
      <t>ジンザイ</t>
    </rPh>
    <rPh sb="45" eb="47">
      <t>カクホ</t>
    </rPh>
    <rPh sb="48" eb="50">
      <t>コンナン</t>
    </rPh>
    <rPh sb="51" eb="53">
      <t>ブッカ</t>
    </rPh>
    <rPh sb="53" eb="55">
      <t>コウトウ</t>
    </rPh>
    <rPh sb="58" eb="60">
      <t>エイギョウ</t>
    </rPh>
    <rPh sb="60" eb="62">
      <t>ヒヨウ</t>
    </rPh>
    <rPh sb="62" eb="64">
      <t>ゾウカ</t>
    </rPh>
    <rPh sb="169" eb="171">
      <t>テキジ</t>
    </rPh>
    <rPh sb="182" eb="184">
      <t>ケイエイ</t>
    </rPh>
    <rPh sb="184" eb="186">
      <t>センリャク</t>
    </rPh>
    <rPh sb="186" eb="187">
      <t>ナド</t>
    </rPh>
    <rPh sb="188" eb="190">
      <t>コウシン</t>
    </rPh>
    <rPh sb="260" eb="262">
      <t>コンナン</t>
    </rPh>
    <rPh sb="265" eb="267">
      <t>カダイ</t>
    </rPh>
    <rPh sb="268" eb="269">
      <t>タイ</t>
    </rPh>
    <rPh sb="273" eb="276">
      <t>ケイカクテキ</t>
    </rPh>
    <rPh sb="277" eb="279">
      <t>サイヨウ</t>
    </rPh>
    <rPh sb="279" eb="281">
      <t>カツドウ</t>
    </rPh>
    <rPh sb="282" eb="284">
      <t>ジンジ</t>
    </rPh>
    <rPh sb="291" eb="292">
      <t>ナド</t>
    </rPh>
    <rPh sb="293" eb="29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</si>
</sst>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0.43</c:v>
                </c:pt>
                <c:pt idx="2">
                  <c:v>0.05</c:v>
                </c:pt>
                <c:pt idx="3">
                  <c:v>0.17</c:v>
                </c:pt>
                <c:pt idx="4">
                  <c:v>0.14000000000000001</c:v>
                </c:pt>
              </c:numCache>
            </c:numRef>
          </c:val>
          <c:extLst>
            <c:ext xmlns:c16="http://schemas.microsoft.com/office/drawing/2014/chart" uri="{C3380CC4-5D6E-409C-BE32-E72D297353CC}">
              <c16:uniqueId val="{00000000-93AC-4D90-9056-ADCAF36430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93AC-4D90-9056-ADCAF36430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65.88</c:v>
                </c:pt>
                <c:pt idx="1">
                  <c:v>65.27</c:v>
                </c:pt>
                <c:pt idx="2">
                  <c:v>67.78</c:v>
                </c:pt>
                <c:pt idx="3">
                  <c:v>68.94</c:v>
                </c:pt>
                <c:pt idx="4">
                  <c:v>68.34</c:v>
                </c:pt>
              </c:numCache>
            </c:numRef>
          </c:val>
          <c:extLst>
            <c:ext xmlns:c16="http://schemas.microsoft.com/office/drawing/2014/chart" uri="{C3380CC4-5D6E-409C-BE32-E72D297353CC}">
              <c16:uniqueId val="{00000000-7256-447F-B033-6FA3D552D9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256-447F-B033-6FA3D552D9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94.42</c:v>
                </c:pt>
                <c:pt idx="1">
                  <c:v>94.2</c:v>
                </c:pt>
                <c:pt idx="2">
                  <c:v>92.23</c:v>
                </c:pt>
                <c:pt idx="3">
                  <c:v>89.64</c:v>
                </c:pt>
                <c:pt idx="4">
                  <c:v>89.79</c:v>
                </c:pt>
              </c:numCache>
            </c:numRef>
          </c:val>
          <c:extLst>
            <c:ext xmlns:c16="http://schemas.microsoft.com/office/drawing/2014/chart" uri="{C3380CC4-5D6E-409C-BE32-E72D297353CC}">
              <c16:uniqueId val="{00000000-60E9-4305-AD6A-1D582BFCF8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0E9-4305-AD6A-1D582BFCF8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108.12</c:v>
                </c:pt>
                <c:pt idx="1">
                  <c:v>105.06</c:v>
                </c:pt>
                <c:pt idx="2">
                  <c:v>100.62</c:v>
                </c:pt>
                <c:pt idx="3">
                  <c:v>101.23</c:v>
                </c:pt>
                <c:pt idx="4">
                  <c:v>92.79</c:v>
                </c:pt>
              </c:numCache>
            </c:numRef>
          </c:val>
          <c:extLst>
            <c:ext xmlns:c16="http://schemas.microsoft.com/office/drawing/2014/chart" uri="{C3380CC4-5D6E-409C-BE32-E72D297353CC}">
              <c16:uniqueId val="{00000000-5BA0-4BEE-903F-98BD25D3F96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5BA0-4BEE-903F-98BD25D3F96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55.17</c:v>
                </c:pt>
                <c:pt idx="1">
                  <c:v>56.04</c:v>
                </c:pt>
                <c:pt idx="2">
                  <c:v>57.75</c:v>
                </c:pt>
                <c:pt idx="3">
                  <c:v>59.59</c:v>
                </c:pt>
                <c:pt idx="4">
                  <c:v>61.22</c:v>
                </c:pt>
              </c:numCache>
            </c:numRef>
          </c:val>
          <c:extLst>
            <c:ext xmlns:c16="http://schemas.microsoft.com/office/drawing/2014/chart" uri="{C3380CC4-5D6E-409C-BE32-E72D297353CC}">
              <c16:uniqueId val="{00000000-4F66-4AA6-A47D-2743588804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F66-4AA6-A47D-2743588804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1.53</c:v>
                </c:pt>
                <c:pt idx="2">
                  <c:v>1.86</c:v>
                </c:pt>
                <c:pt idx="3">
                  <c:v>1.94</c:v>
                </c:pt>
                <c:pt idx="4">
                  <c:v>1.8</c:v>
                </c:pt>
              </c:numCache>
            </c:numRef>
          </c:val>
          <c:extLst>
            <c:ext xmlns:c16="http://schemas.microsoft.com/office/drawing/2014/chart" uri="{C3380CC4-5D6E-409C-BE32-E72D297353CC}">
              <c16:uniqueId val="{00000000-C730-4D91-977D-E7A7112A92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C730-4D91-977D-E7A7112A92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91-4457-B667-0F4F8AB43B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F891-4457-B667-0F4F8AB43B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353.01</c:v>
                </c:pt>
                <c:pt idx="1">
                  <c:v>325.04000000000002</c:v>
                </c:pt>
                <c:pt idx="2">
                  <c:v>395.29</c:v>
                </c:pt>
                <c:pt idx="3">
                  <c:v>516.80999999999995</c:v>
                </c:pt>
                <c:pt idx="4">
                  <c:v>471.05</c:v>
                </c:pt>
              </c:numCache>
            </c:numRef>
          </c:val>
          <c:extLst>
            <c:ext xmlns:c16="http://schemas.microsoft.com/office/drawing/2014/chart" uri="{C3380CC4-5D6E-409C-BE32-E72D297353CC}">
              <c16:uniqueId val="{00000000-D972-4258-A32E-638E67847A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D972-4258-A32E-638E67847A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246.51</c:v>
                </c:pt>
                <c:pt idx="1">
                  <c:v>219.59</c:v>
                </c:pt>
                <c:pt idx="2">
                  <c:v>197.37</c:v>
                </c:pt>
                <c:pt idx="3">
                  <c:v>190.36</c:v>
                </c:pt>
                <c:pt idx="4">
                  <c:v>184.94</c:v>
                </c:pt>
              </c:numCache>
            </c:numRef>
          </c:val>
          <c:extLst>
            <c:ext xmlns:c16="http://schemas.microsoft.com/office/drawing/2014/chart" uri="{C3380CC4-5D6E-409C-BE32-E72D297353CC}">
              <c16:uniqueId val="{00000000-2AB9-458A-B264-5AFD5E2250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2AB9-458A-B264-5AFD5E2250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99.4</c:v>
                </c:pt>
                <c:pt idx="1">
                  <c:v>100.47</c:v>
                </c:pt>
                <c:pt idx="2">
                  <c:v>94.01</c:v>
                </c:pt>
                <c:pt idx="3">
                  <c:v>92.37</c:v>
                </c:pt>
                <c:pt idx="4">
                  <c:v>88.48</c:v>
                </c:pt>
              </c:numCache>
            </c:numRef>
          </c:val>
          <c:extLst>
            <c:ext xmlns:c16="http://schemas.microsoft.com/office/drawing/2014/chart" uri="{C3380CC4-5D6E-409C-BE32-E72D297353CC}">
              <c16:uniqueId val="{00000000-9BB0-4651-87F1-48E0804654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9BB0-4651-87F1-48E0804654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193.29</c:v>
                </c:pt>
                <c:pt idx="1">
                  <c:v>191.73</c:v>
                </c:pt>
                <c:pt idx="2">
                  <c:v>205.12</c:v>
                </c:pt>
                <c:pt idx="3">
                  <c:v>209.35</c:v>
                </c:pt>
                <c:pt idx="4">
                  <c:v>218.51</c:v>
                </c:pt>
              </c:numCache>
            </c:numRef>
          </c:val>
          <c:extLst>
            <c:ext xmlns:c16="http://schemas.microsoft.com/office/drawing/2014/chart" uri="{C3380CC4-5D6E-409C-BE32-E72D297353CC}">
              <c16:uniqueId val="{00000000-A2EB-4134-9625-B0B1F6922A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2EB-4134-9625-B0B1F6922A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長野県　松川町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12445</v>
      </c>
      <c r="AM8" s="58"/>
      <c r="AN8" s="58"/>
      <c r="AO8" s="58"/>
      <c r="AP8" s="58"/>
      <c r="AQ8" s="58"/>
      <c r="AR8" s="58"/>
      <c r="AS8" s="58"/>
      <c r="AT8" s="55">
        <f>データ!$S$6</f>
        <v>72.790000000000006</v>
      </c>
      <c r="AU8" s="56"/>
      <c r="AV8" s="56"/>
      <c r="AW8" s="56"/>
      <c r="AX8" s="56"/>
      <c r="AY8" s="56"/>
      <c r="AZ8" s="56"/>
      <c r="BA8" s="56"/>
      <c r="BB8" s="45">
        <f>データ!$T$6</f>
        <v>170.97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83.81</v>
      </c>
      <c r="J10" s="56"/>
      <c r="K10" s="56"/>
      <c r="L10" s="56"/>
      <c r="M10" s="56"/>
      <c r="N10" s="56"/>
      <c r="O10" s="57"/>
      <c r="P10" s="45">
        <f>データ!$P$6</f>
        <v>100</v>
      </c>
      <c r="Q10" s="45"/>
      <c r="R10" s="45"/>
      <c r="S10" s="45"/>
      <c r="T10" s="45"/>
      <c r="U10" s="45"/>
      <c r="V10" s="45"/>
      <c r="W10" s="58">
        <f>データ!$Q$6</f>
        <v>3785</v>
      </c>
      <c r="X10" s="58"/>
      <c r="Y10" s="58"/>
      <c r="Z10" s="58"/>
      <c r="AA10" s="58"/>
      <c r="AB10" s="58"/>
      <c r="AC10" s="58"/>
      <c r="AD10" s="2"/>
      <c r="AE10" s="2"/>
      <c r="AF10" s="2"/>
      <c r="AG10" s="2"/>
      <c r="AH10" s="2"/>
      <c r="AI10" s="2"/>
      <c r="AJ10" s="2"/>
      <c r="AK10" s="2"/>
      <c r="AL10" s="58">
        <f>データ!$U$6</f>
        <v>12363</v>
      </c>
      <c r="AM10" s="58"/>
      <c r="AN10" s="58"/>
      <c r="AO10" s="58"/>
      <c r="AP10" s="58"/>
      <c r="AQ10" s="58"/>
      <c r="AR10" s="58"/>
      <c r="AS10" s="58"/>
      <c r="AT10" s="55">
        <f>データ!$V$6</f>
        <v>33.89</v>
      </c>
      <c r="AU10" s="56"/>
      <c r="AV10" s="56"/>
      <c r="AW10" s="56"/>
      <c r="AX10" s="56"/>
      <c r="AY10" s="56"/>
      <c r="AZ10" s="56"/>
      <c r="BA10" s="56"/>
      <c r="BB10" s="45">
        <f>データ!$W$6</f>
        <v>364.8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RhLIDzX+w6jWPoS03iEtu71Z1IGf6+ThbmiUz67HuqhOyqcUJ2UPbjtMYSAI4YqhR2XjWfyTOoF3FUB96QAgQ==" saltValue="zwTZVa0jfYuLaRK8aIDQ3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204021</v>
      </c>
      <c r="D6" s="20">
        <f t="shared" si="3"/>
        <v>46</v>
      </c>
      <c r="E6" s="20">
        <f t="shared" si="3"/>
        <v>1</v>
      </c>
      <c r="F6" s="20">
        <f t="shared" si="3"/>
        <v>0</v>
      </c>
      <c r="G6" s="20">
        <f t="shared" si="3"/>
        <v>1</v>
      </c>
      <c r="H6" s="20" t="str">
        <f t="shared" si="3"/>
        <v>長野県　松川町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83.81</v>
      </c>
      <c r="P6" s="21">
        <f t="shared" si="3"/>
        <v>100</v>
      </c>
      <c r="Q6" s="21">
        <f t="shared" si="3"/>
        <v>3785</v>
      </c>
      <c r="R6" s="21">
        <f t="shared" si="3"/>
        <v>12445</v>
      </c>
      <c r="S6" s="21">
        <f t="shared" si="3"/>
        <v>72.790000000000006</v>
      </c>
      <c r="T6" s="21">
        <f t="shared" si="3"/>
        <v>170.97</v>
      </c>
      <c r="U6" s="21">
        <f t="shared" si="3"/>
        <v>12363</v>
      </c>
      <c r="V6" s="21">
        <f t="shared" si="3"/>
        <v>33.89</v>
      </c>
      <c r="W6" s="21">
        <f t="shared" si="3"/>
        <v>364.8</v>
      </c>
      <c r="X6" s="22">
        <f>IF(X7="",NA(),X7)</f>
        <v>108.12</v>
      </c>
      <c r="Y6" s="22">
        <f t="shared" ref="Y6:AG6" si="4">IF(Y7="",NA(),Y7)</f>
        <v>105.06</v>
      </c>
      <c r="Z6" s="22">
        <f t="shared" si="4"/>
        <v>100.62</v>
      </c>
      <c r="AA6" s="22">
        <f t="shared" si="4"/>
        <v>101.23</v>
      </c>
      <c r="AB6" s="22">
        <f t="shared" si="4"/>
        <v>92.79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353.01</v>
      </c>
      <c r="AU6" s="22">
        <f t="shared" ref="AU6:BC6" si="6">IF(AU7="",NA(),AU7)</f>
        <v>325.04000000000002</v>
      </c>
      <c r="AV6" s="22">
        <f t="shared" si="6"/>
        <v>395.29</v>
      </c>
      <c r="AW6" s="22">
        <f t="shared" si="6"/>
        <v>516.80999999999995</v>
      </c>
      <c r="AX6" s="22">
        <f t="shared" si="6"/>
        <v>471.05</v>
      </c>
      <c r="AY6" s="22">
        <f t="shared" si="6"/>
        <v>371.81</v>
      </c>
      <c r="AZ6" s="22">
        <f t="shared" si="6"/>
        <v>384.23</v>
      </c>
      <c r="BA6" s="22">
        <f t="shared" si="6"/>
        <v>364.3</v>
      </c>
      <c r="BB6" s="22">
        <f t="shared" si="6"/>
        <v>378.87</v>
      </c>
      <c r="BC6" s="22">
        <f t="shared" si="6"/>
        <v>362.35</v>
      </c>
      <c r="BD6" s="21" t="str">
        <f>IF(BD7="","",IF(BD7="-","【-】","【"&amp;SUBSTITUTE(TEXT(BD7,"#,##0.00"),"-","△")&amp;"】"))</f>
        <v>【239.69】</v>
      </c>
      <c r="BE6" s="22">
        <f>IF(BE7="",NA(),BE7)</f>
        <v>246.51</v>
      </c>
      <c r="BF6" s="22">
        <f t="shared" ref="BF6:BN6" si="7">IF(BF7="",NA(),BF7)</f>
        <v>219.59</v>
      </c>
      <c r="BG6" s="22">
        <f t="shared" si="7"/>
        <v>197.37</v>
      </c>
      <c r="BH6" s="22">
        <f t="shared" si="7"/>
        <v>190.36</v>
      </c>
      <c r="BI6" s="22">
        <f t="shared" si="7"/>
        <v>184.94</v>
      </c>
      <c r="BJ6" s="22">
        <f t="shared" si="7"/>
        <v>465.85</v>
      </c>
      <c r="BK6" s="22">
        <f t="shared" si="7"/>
        <v>439.43</v>
      </c>
      <c r="BL6" s="22">
        <f t="shared" si="7"/>
        <v>438.41</v>
      </c>
      <c r="BM6" s="22">
        <f t="shared" si="7"/>
        <v>430.23</v>
      </c>
      <c r="BN6" s="22">
        <f t="shared" si="7"/>
        <v>429.24</v>
      </c>
      <c r="BO6" s="21" t="str">
        <f>IF(BO7="","",IF(BO7="-","【-】","【"&amp;SUBSTITUTE(TEXT(BO7,"#,##0.00"),"-","△")&amp;"】"))</f>
        <v>【264.86】</v>
      </c>
      <c r="BP6" s="22">
        <f>IF(BP7="",NA(),BP7)</f>
        <v>99.4</v>
      </c>
      <c r="BQ6" s="22">
        <f t="shared" ref="BQ6:BY6" si="8">IF(BQ7="",NA(),BQ7)</f>
        <v>100.47</v>
      </c>
      <c r="BR6" s="22">
        <f t="shared" si="8"/>
        <v>94.01</v>
      </c>
      <c r="BS6" s="22">
        <f t="shared" si="8"/>
        <v>92.37</v>
      </c>
      <c r="BT6" s="22">
        <f t="shared" si="8"/>
        <v>88.48</v>
      </c>
      <c r="BU6" s="22">
        <f t="shared" si="8"/>
        <v>92.39</v>
      </c>
      <c r="BV6" s="22">
        <f t="shared" si="8"/>
        <v>94.41</v>
      </c>
      <c r="BW6" s="22">
        <f t="shared" si="8"/>
        <v>90.96</v>
      </c>
      <c r="BX6" s="22">
        <f t="shared" si="8"/>
        <v>90.66</v>
      </c>
      <c r="BY6" s="22">
        <f t="shared" si="8"/>
        <v>90.78</v>
      </c>
      <c r="BZ6" s="21" t="str">
        <f>IF(BZ7="","",IF(BZ7="-","【-】","【"&amp;SUBSTITUTE(TEXT(BZ7,"#,##0.00"),"-","△")&amp;"】"))</f>
        <v>【97.59】</v>
      </c>
      <c r="CA6" s="22">
        <f>IF(CA7="",NA(),CA7)</f>
        <v>193.29</v>
      </c>
      <c r="CB6" s="22">
        <f t="shared" ref="CB6:CJ6" si="9">IF(CB7="",NA(),CB7)</f>
        <v>191.73</v>
      </c>
      <c r="CC6" s="22">
        <f t="shared" si="9"/>
        <v>205.12</v>
      </c>
      <c r="CD6" s="22">
        <f t="shared" si="9"/>
        <v>209.35</v>
      </c>
      <c r="CE6" s="22">
        <f t="shared" si="9"/>
        <v>218.51</v>
      </c>
      <c r="CF6" s="22">
        <f t="shared" si="9"/>
        <v>192.98</v>
      </c>
      <c r="CG6" s="22">
        <f t="shared" si="9"/>
        <v>192.13</v>
      </c>
      <c r="CH6" s="22">
        <f t="shared" si="9"/>
        <v>197.04</v>
      </c>
      <c r="CI6" s="22">
        <f t="shared" si="9"/>
        <v>199.33</v>
      </c>
      <c r="CJ6" s="22">
        <f t="shared" si="9"/>
        <v>202.75</v>
      </c>
      <c r="CK6" s="21" t="str">
        <f>IF(CK7="","",IF(CK7="-","【-】","【"&amp;SUBSTITUTE(TEXT(CK7,"#,##0.00"),"-","△")&amp;"】"))</f>
        <v>【181.66】</v>
      </c>
      <c r="CL6" s="22">
        <f>IF(CL7="",NA(),CL7)</f>
        <v>65.88</v>
      </c>
      <c r="CM6" s="22">
        <f t="shared" ref="CM6:CU6" si="10">IF(CM7="",NA(),CM7)</f>
        <v>65.27</v>
      </c>
      <c r="CN6" s="22">
        <f t="shared" si="10"/>
        <v>67.78</v>
      </c>
      <c r="CO6" s="22">
        <f t="shared" si="10"/>
        <v>68.94</v>
      </c>
      <c r="CP6" s="22">
        <f t="shared" si="10"/>
        <v>68.34</v>
      </c>
      <c r="CQ6" s="22">
        <f t="shared" si="10"/>
        <v>54.43</v>
      </c>
      <c r="CR6" s="22">
        <f t="shared" si="10"/>
        <v>53.87</v>
      </c>
      <c r="CS6" s="22">
        <f t="shared" si="10"/>
        <v>54.49</v>
      </c>
      <c r="CT6" s="22">
        <f t="shared" si="10"/>
        <v>54.8</v>
      </c>
      <c r="CU6" s="22">
        <f t="shared" si="10"/>
        <v>55.47</v>
      </c>
      <c r="CV6" s="21" t="str">
        <f>IF(CV7="","",IF(CV7="-","【-】","【"&amp;SUBSTITUTE(TEXT(CV7,"#,##0.00"),"-","△")&amp;"】"))</f>
        <v>【60.21】</v>
      </c>
      <c r="CW6" s="22">
        <f>IF(CW7="",NA(),CW7)</f>
        <v>94.42</v>
      </c>
      <c r="CX6" s="22">
        <f t="shared" ref="CX6:DF6" si="11">IF(CX7="",NA(),CX7)</f>
        <v>94.2</v>
      </c>
      <c r="CY6" s="22">
        <f t="shared" si="11"/>
        <v>92.23</v>
      </c>
      <c r="CZ6" s="22">
        <f t="shared" si="11"/>
        <v>89.64</v>
      </c>
      <c r="DA6" s="22">
        <f t="shared" si="11"/>
        <v>89.79</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55.17</v>
      </c>
      <c r="DI6" s="22">
        <f t="shared" ref="DI6:DQ6" si="12">IF(DI7="",NA(),DI7)</f>
        <v>56.04</v>
      </c>
      <c r="DJ6" s="22">
        <f t="shared" si="12"/>
        <v>57.75</v>
      </c>
      <c r="DK6" s="22">
        <f t="shared" si="12"/>
        <v>59.59</v>
      </c>
      <c r="DL6" s="22">
        <f t="shared" si="12"/>
        <v>61.22</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2">
        <f t="shared" ref="DT6:EB6" si="13">IF(DT7="",NA(),DT7)</f>
        <v>1.53</v>
      </c>
      <c r="DU6" s="22">
        <f t="shared" si="13"/>
        <v>1.86</v>
      </c>
      <c r="DV6" s="22">
        <f t="shared" si="13"/>
        <v>1.94</v>
      </c>
      <c r="DW6" s="22">
        <f t="shared" si="13"/>
        <v>1.8</v>
      </c>
      <c r="DX6" s="22">
        <f t="shared" si="13"/>
        <v>18.57</v>
      </c>
      <c r="DY6" s="22">
        <f t="shared" si="13"/>
        <v>21.14</v>
      </c>
      <c r="DZ6" s="22">
        <f t="shared" si="13"/>
        <v>22.12</v>
      </c>
      <c r="EA6" s="22">
        <f t="shared" si="13"/>
        <v>25.67</v>
      </c>
      <c r="EB6" s="22">
        <f t="shared" si="13"/>
        <v>26.86</v>
      </c>
      <c r="EC6" s="21" t="str">
        <f>IF(EC7="","",IF(EC7="-","【-】","【"&amp;SUBSTITUTE(TEXT(EC7,"#,##0.00"),"-","△")&amp;"】"))</f>
        <v>【26.78】</v>
      </c>
      <c r="ED6" s="22">
        <f>IF(ED7="",NA(),ED7)</f>
        <v>0.24</v>
      </c>
      <c r="EE6" s="22">
        <f t="shared" ref="EE6:EM6" si="14">IF(EE7="",NA(),EE7)</f>
        <v>0.43</v>
      </c>
      <c r="EF6" s="22">
        <f t="shared" si="14"/>
        <v>0.05</v>
      </c>
      <c r="EG6" s="22">
        <f t="shared" si="14"/>
        <v>0.17</v>
      </c>
      <c r="EH6" s="22">
        <f t="shared" si="14"/>
        <v>0.14000000000000001</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204021</v>
      </c>
      <c r="D7" s="24">
        <v>46</v>
      </c>
      <c r="E7" s="24">
        <v>1</v>
      </c>
      <c r="F7" s="24">
        <v>0</v>
      </c>
      <c r="G7" s="24">
        <v>1</v>
      </c>
      <c r="H7" s="24" t="s">
        <v>93</v>
      </c>
      <c r="I7" s="24" t="s">
        <v>94</v>
      </c>
      <c r="J7" s="24" t="s">
        <v>95</v>
      </c>
      <c r="K7" s="24" t="s">
        <v>96</v>
      </c>
      <c r="L7" s="24" t="s">
        <v>97</v>
      </c>
      <c r="M7" s="24" t="s">
        <v>98</v>
      </c>
      <c r="N7" s="25" t="s">
        <v>99</v>
      </c>
      <c r="O7" s="25">
        <v>83.81</v>
      </c>
      <c r="P7" s="25">
        <v>100</v>
      </c>
      <c r="Q7" s="25">
        <v>3785</v>
      </c>
      <c r="R7" s="25">
        <v>12445</v>
      </c>
      <c r="S7" s="25">
        <v>72.790000000000006</v>
      </c>
      <c r="T7" s="25">
        <v>170.97</v>
      </c>
      <c r="U7" s="25">
        <v>12363</v>
      </c>
      <c r="V7" s="25">
        <v>33.89</v>
      </c>
      <c r="W7" s="25">
        <v>364.8</v>
      </c>
      <c r="X7" s="25">
        <v>108.12</v>
      </c>
      <c r="Y7" s="25">
        <v>105.06</v>
      </c>
      <c r="Z7" s="25">
        <v>100.62</v>
      </c>
      <c r="AA7" s="25">
        <v>101.23</v>
      </c>
      <c r="AB7" s="25">
        <v>92.79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353.01</v>
      </c>
      <c r="AU7" s="25">
        <v>325.04000000000002</v>
      </c>
      <c r="AV7" s="25">
        <v>395.29</v>
      </c>
      <c r="AW7" s="25">
        <v>516.80999999999995</v>
      </c>
      <c r="AX7" s="25">
        <v>471.05</v>
      </c>
      <c r="AY7" s="25">
        <v>371.81</v>
      </c>
      <c r="AZ7" s="25">
        <v>384.23</v>
      </c>
      <c r="BA7" s="25">
        <v>364.3</v>
      </c>
      <c r="BB7" s="25">
        <v>378.87</v>
      </c>
      <c r="BC7" s="25">
        <v>362.35</v>
      </c>
      <c r="BD7" s="25">
        <v>239.69</v>
      </c>
      <c r="BE7" s="25">
        <v>246.51</v>
      </c>
      <c r="BF7" s="25">
        <v>219.59</v>
      </c>
      <c r="BG7" s="25">
        <v>197.37</v>
      </c>
      <c r="BH7" s="25">
        <v>190.36</v>
      </c>
      <c r="BI7" s="25">
        <v>184.94</v>
      </c>
      <c r="BJ7" s="25">
        <v>465.85</v>
      </c>
      <c r="BK7" s="25">
        <v>439.43</v>
      </c>
      <c r="BL7" s="25">
        <v>438.41</v>
      </c>
      <c r="BM7" s="25">
        <v>430.23</v>
      </c>
      <c r="BN7" s="25">
        <v>429.24</v>
      </c>
      <c r="BO7" s="25">
        <v>264.86</v>
      </c>
      <c r="BP7" s="25">
        <v>99.4</v>
      </c>
      <c r="BQ7" s="25">
        <v>100.47</v>
      </c>
      <c r="BR7" s="25">
        <v>94.01</v>
      </c>
      <c r="BS7" s="25">
        <v>92.37</v>
      </c>
      <c r="BT7" s="25">
        <v>88.48</v>
      </c>
      <c r="BU7" s="25">
        <v>92.39</v>
      </c>
      <c r="BV7" s="25">
        <v>94.41</v>
      </c>
      <c r="BW7" s="25">
        <v>90.96</v>
      </c>
      <c r="BX7" s="25">
        <v>90.66</v>
      </c>
      <c r="BY7" s="25">
        <v>90.78</v>
      </c>
      <c r="BZ7" s="25">
        <v>97.59</v>
      </c>
      <c r="CA7" s="25">
        <v>193.29</v>
      </c>
      <c r="CB7" s="25">
        <v>191.73</v>
      </c>
      <c r="CC7" s="25">
        <v>205.12</v>
      </c>
      <c r="CD7" s="25">
        <v>209.35</v>
      </c>
      <c r="CE7" s="25">
        <v>218.51</v>
      </c>
      <c r="CF7" s="25">
        <v>192.98</v>
      </c>
      <c r="CG7" s="25">
        <v>192.13</v>
      </c>
      <c r="CH7" s="25">
        <v>197.04</v>
      </c>
      <c r="CI7" s="25">
        <v>199.33</v>
      </c>
      <c r="CJ7" s="25">
        <v>202.75</v>
      </c>
      <c r="CK7" s="25">
        <v>181.66</v>
      </c>
      <c r="CL7" s="25">
        <v>65.88</v>
      </c>
      <c r="CM7" s="25">
        <v>65.27</v>
      </c>
      <c r="CN7" s="25">
        <v>67.78</v>
      </c>
      <c r="CO7" s="25">
        <v>68.94</v>
      </c>
      <c r="CP7" s="25">
        <v>68.34</v>
      </c>
      <c r="CQ7" s="25">
        <v>54.43</v>
      </c>
      <c r="CR7" s="25">
        <v>53.87</v>
      </c>
      <c r="CS7" s="25">
        <v>54.49</v>
      </c>
      <c r="CT7" s="25">
        <v>54.8</v>
      </c>
      <c r="CU7" s="25">
        <v>55.47</v>
      </c>
      <c r="CV7" s="25">
        <v>60.21</v>
      </c>
      <c r="CW7" s="25">
        <v>94.42</v>
      </c>
      <c r="CX7" s="25">
        <v>94.2</v>
      </c>
      <c r="CY7" s="25">
        <v>92.23</v>
      </c>
      <c r="CZ7" s="25">
        <v>89.64</v>
      </c>
      <c r="DA7" s="25">
        <v>89.79</v>
      </c>
      <c r="DB7" s="25">
        <v>79.44</v>
      </c>
      <c r="DC7" s="25">
        <v>79.489999999999995</v>
      </c>
      <c r="DD7" s="25">
        <v>78.8</v>
      </c>
      <c r="DE7" s="25">
        <v>77.98</v>
      </c>
      <c r="DF7" s="25">
        <v>76.97</v>
      </c>
      <c r="DG7" s="25">
        <v>89.21</v>
      </c>
      <c r="DH7" s="25">
        <v>55.17</v>
      </c>
      <c r="DI7" s="25">
        <v>56.04</v>
      </c>
      <c r="DJ7" s="25">
        <v>57.75</v>
      </c>
      <c r="DK7" s="25">
        <v>59.59</v>
      </c>
      <c r="DL7" s="25">
        <v>61.22</v>
      </c>
      <c r="DM7" s="25">
        <v>49.39</v>
      </c>
      <c r="DN7" s="25">
        <v>50.75</v>
      </c>
      <c r="DO7" s="25">
        <v>51.72</v>
      </c>
      <c r="DP7" s="25">
        <v>52.27</v>
      </c>
      <c r="DQ7" s="25">
        <v>52.87</v>
      </c>
      <c r="DR7" s="25">
        <v>52.41</v>
      </c>
      <c r="DS7" s="25">
        <v>0</v>
      </c>
      <c r="DT7" s="25">
        <v>1.53</v>
      </c>
      <c r="DU7" s="25">
        <v>1.86</v>
      </c>
      <c r="DV7" s="25">
        <v>1.94</v>
      </c>
      <c r="DW7" s="25">
        <v>1.8</v>
      </c>
      <c r="DX7" s="25">
        <v>18.57</v>
      </c>
      <c r="DY7" s="25">
        <v>21.14</v>
      </c>
      <c r="DZ7" s="25">
        <v>22.12</v>
      </c>
      <c r="EA7" s="25">
        <v>25.67</v>
      </c>
      <c r="EB7" s="25">
        <v>26.86</v>
      </c>
      <c r="EC7" s="25">
        <v>26.78</v>
      </c>
      <c r="ED7" s="25">
        <v>0.24</v>
      </c>
      <c r="EE7" s="25">
        <v>0.43</v>
      </c>
      <c r="EF7" s="25">
        <v>0.05</v>
      </c>
      <c r="EG7" s="25">
        <v>0.17</v>
      </c>
      <c r="EH7" s="25">
        <v>0.14000000000000001</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dcterms:created xsi:type="dcterms:W3CDTF">2025-12-12T09:16:55Z</dcterms:created>
  <dcterms:modified xsi:type="dcterms:W3CDTF">2026-01-26T07:59:59Z</dcterms:modified>
  <cp:category/>
</cp:coreProperties>
</file>