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6　料金・下水道係\011　調査・報告\22　経営比較分析表\R05\提出物\"/>
    </mc:Choice>
  </mc:AlternateContent>
  <workbookProtection workbookAlgorithmName="SHA-512" workbookHashValue="89vauSO5XWbbnVNcw00MmIs9HKfN/VRucvxWRzN3VRgN80gsyZh8066Uv7r6X8M/36xHw03PefuQSR4Apt+5zA==" workbookSaltValue="WGfFR+F15ukfBWLBlt9zz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<sst xmlns="http://schemas.openxmlformats.org/spreadsheetml/2006/main" count="231" uniqueCount="116">
  <si>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</si>
  <si>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</si>
  <si>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</si>
  <si>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</si>
  <si>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</si>
  <si>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</si>
  <si>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</si>
  <si>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</si>
  <si>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</si>
  <si>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</si>
  <si>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</si>
  <si>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</si>
  <si>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</si>
  <si>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</si>
  <si>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</si>
  <si>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</si>
  <si>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</si>
  <si>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</si>
  <si>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</si>
  <si>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</si>
  <si>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</si>
  <si>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</si>
  <si>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</si>
  <si>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</si>
  <si>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</si>
  <si>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</si>
  <si>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</si>
  <si>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</si>
  <si>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</si>
  <si>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</si>
  <si>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</si>
  <si>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</si>
  <si>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</si>
  <si>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</si>
  <si>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</si>
  <si>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</si>
  <si>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</si>
  <si>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</si>
  <si>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</si>
  <si>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</si>
  <si>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</si>
  <si>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</si>
  <si>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</si>
  <si>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</si>
  <si>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</si>
  <si>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</si>
  <si>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</si>
  <si>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</si>
  <si>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</si>
  <si>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</si>
  <si>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</si>
  <si>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</si>
  <si>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</si>
  <si>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</si>
  <si>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</si>
  <si>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</si>
  <si>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</si>
  <si>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</si>
  <si>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</si>
  <si>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</si>
  <si>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</si>
  <si>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</si>
  <si>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</si>
  <si>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</si>
  <si>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</si>
  <si>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</si>
  <si>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</si>
  <si>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</si>
  <si>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</si>
  <si>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</si>
  <si>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</si>
  <si>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</si>
  <si>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</si>
  <si>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</si>
  <si>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</si>
  <si>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</si>
  <si>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</si>
  <si>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</si>
  <si>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</si>
  <si>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</si>
  <si>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</si>
  <si>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</si>
  <si>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</si>
  <si>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</si>
  <si>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</si>
  <si>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</si>
  <si>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</si>
  <si>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</si>
  <si>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</si>
  <si>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</si>
  <si>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</si>
  <si>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</si>
  <si>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</si>
  <si>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</si>
  <si>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</si>
  <si>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</si>
  <si>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</si>
  <si>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</si>
  <si>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</si>
  <si>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</si>
  <si>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</si>
  <si>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</si>
  <si>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</si>
  <si>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</si>
  <si>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</si>
  <si>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</si>
  <si>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</si>
  <si>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</si>
  <si>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</si>
  <si>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</si>
  <si>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</si>
  <si>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</si>
  <si>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</si>
  <si>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①経常収支比率は100％以上で、経常損益は黒字となりましたが、一般会計繰入金（公費）への依存度が高い経営状況です。
②本年度の欠損金計上はありません。
③流動比率は100％を下回っており、短期的な支払能力不足を示しています。施設建設時の企業債償還（借金返済）が大きいことが主な要因です。不足分は一般会計繰入金（公費）に頼っています。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⑦施設利用率は、類似団体と同水準ですが、低い値と言えます。施設利用率の改善に努めるとともに、施設の適正規模の検討を行います。
⑧水洗化率は平均よりも若干高い数値ですが、概ね横ばいで推移しています。加入促進等の取り組みが必要です。</t>
    <phoneticPr fontId="4"/>
  </si>
  <si>
    <t>①有形固定資産減価償却率は、類似団体と同水準となっています。今後、改築等の財源の確保や経営に与える影響等を踏まえた分析を実施し、経営戦略等の見直しが必要です。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</si>
  <si>
    <t>下水道事業経営については、人口減少による使用料収入の減少や、施設の老朽化に伴う改築更新需要の増大、震災や浸水等災害時の機能維持のための対策など課題が山積しています。
　接続促進、使用料の改定による収入確保に対する取り組みや、隣接する農集排処理区の統合による汚水処理の効率化など持続可能な事業運営に向け、事業の実施・検討を進めます。
 令和2年に改定した「下水道事業経営戦略」に基づき、引き続き効率化等を推進し、今後とも健全経営に努めていきます。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</si>
</sst>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0.28999999999999998</c:v>
                </c:pt>
                <c:pt idx="1">
                  <c:v>0</c:v>
                </c:pt>
                <c:pt idx="2">
                  <c:v>0</c:v>
                </c:pt>
                <c:pt idx="3">
                  <c:v>0</c:v>
                </c:pt>
                <c:pt idx="4">
                  <c:v>0</c:v>
                </c:pt>
              </c:numCache>
            </c:numRef>
          </c:val>
          <c:extLst>
            <c:ext xmlns:c16="http://schemas.microsoft.com/office/drawing/2014/chart" uri="{C3380CC4-5D6E-409C-BE32-E72D297353CC}">
              <c16:uniqueId val="{00000000-AE50-4BEF-B478-D1DBFEA079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AE50-4BEF-B478-D1DBFEA079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51.19</c:v>
                </c:pt>
                <c:pt idx="1">
                  <c:v>54.78</c:v>
                </c:pt>
                <c:pt idx="2">
                  <c:v>52.93</c:v>
                </c:pt>
                <c:pt idx="3">
                  <c:v>51.78</c:v>
                </c:pt>
                <c:pt idx="4">
                  <c:v>51.41</c:v>
                </c:pt>
              </c:numCache>
            </c:numRef>
          </c:val>
          <c:extLst>
            <c:ext xmlns:c16="http://schemas.microsoft.com/office/drawing/2014/chart" uri="{C3380CC4-5D6E-409C-BE32-E72D297353CC}">
              <c16:uniqueId val="{00000000-BBE3-44EB-A6C9-973D97DBC2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BBE3-44EB-A6C9-973D97DBC2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80.31</c:v>
                </c:pt>
                <c:pt idx="1">
                  <c:v>88.66</c:v>
                </c:pt>
                <c:pt idx="2">
                  <c:v>88.73</c:v>
                </c:pt>
                <c:pt idx="3">
                  <c:v>88.73</c:v>
                </c:pt>
                <c:pt idx="4">
                  <c:v>88.93</c:v>
                </c:pt>
              </c:numCache>
            </c:numRef>
          </c:val>
          <c:extLst>
            <c:ext xmlns:c16="http://schemas.microsoft.com/office/drawing/2014/chart" uri="{C3380CC4-5D6E-409C-BE32-E72D297353CC}">
              <c16:uniqueId val="{00000000-767B-43E2-BEAB-B56DFF11D3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767B-43E2-BEAB-B56DFF11D3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102.92</c:v>
                </c:pt>
                <c:pt idx="1">
                  <c:v>106.72</c:v>
                </c:pt>
                <c:pt idx="2">
                  <c:v>111.61</c:v>
                </c:pt>
                <c:pt idx="3">
                  <c:v>104.04</c:v>
                </c:pt>
                <c:pt idx="4">
                  <c:v>104.42</c:v>
                </c:pt>
              </c:numCache>
            </c:numRef>
          </c:val>
          <c:extLst>
            <c:ext xmlns:c16="http://schemas.microsoft.com/office/drawing/2014/chart" uri="{C3380CC4-5D6E-409C-BE32-E72D297353CC}">
              <c16:uniqueId val="{00000000-8CF1-44A4-A428-19AB1A3643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8CF1-44A4-A428-19AB1A3643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3.14</c:v>
                </c:pt>
                <c:pt idx="1">
                  <c:v>6.54</c:v>
                </c:pt>
                <c:pt idx="2">
                  <c:v>9.9</c:v>
                </c:pt>
                <c:pt idx="3">
                  <c:v>15.13</c:v>
                </c:pt>
                <c:pt idx="4">
                  <c:v>17.84</c:v>
                </c:pt>
              </c:numCache>
            </c:numRef>
          </c:val>
          <c:extLst>
            <c:ext xmlns:c16="http://schemas.microsoft.com/office/drawing/2014/chart" uri="{C3380CC4-5D6E-409C-BE32-E72D297353CC}">
              <c16:uniqueId val="{00000000-6103-49B6-80F4-1DBE337A18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6103-49B6-80F4-1DBE337A18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AE-422B-AEC0-AE761FACB6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F5AE-422B-AEC0-AE761FACB6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37-4070-8321-8833A2C0F6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BC37-4070-8321-8833A2C0F6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36.549999999999997</c:v>
                </c:pt>
                <c:pt idx="1">
                  <c:v>44.81</c:v>
                </c:pt>
                <c:pt idx="2">
                  <c:v>49.3</c:v>
                </c:pt>
                <c:pt idx="3">
                  <c:v>208.57</c:v>
                </c:pt>
                <c:pt idx="4">
                  <c:v>95.26</c:v>
                </c:pt>
              </c:numCache>
            </c:numRef>
          </c:val>
          <c:extLst>
            <c:ext xmlns:c16="http://schemas.microsoft.com/office/drawing/2014/chart" uri="{C3380CC4-5D6E-409C-BE32-E72D297353CC}">
              <c16:uniqueId val="{00000000-3323-40D0-BFAA-CD9F6DF326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3323-40D0-BFAA-CD9F6DF326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2066.5300000000002</c:v>
                </c:pt>
                <c:pt idx="1">
                  <c:v>1770.78</c:v>
                </c:pt>
                <c:pt idx="2">
                  <c:v>1552.56</c:v>
                </c:pt>
                <c:pt idx="3">
                  <c:v>1614.46</c:v>
                </c:pt>
                <c:pt idx="4">
                  <c:v>1423.41</c:v>
                </c:pt>
              </c:numCache>
            </c:numRef>
          </c:val>
          <c:extLst>
            <c:ext xmlns:c16="http://schemas.microsoft.com/office/drawing/2014/chart" uri="{C3380CC4-5D6E-409C-BE32-E72D297353CC}">
              <c16:uniqueId val="{00000000-3BA5-40AE-9C6D-80812F2557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3BA5-40AE-9C6D-80812F2557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98.94</c:v>
                </c:pt>
                <c:pt idx="2">
                  <c:v>96.95</c:v>
                </c:pt>
                <c:pt idx="3">
                  <c:v>99.07</c:v>
                </c:pt>
                <c:pt idx="4">
                  <c:v>96.55</c:v>
                </c:pt>
              </c:numCache>
            </c:numRef>
          </c:val>
          <c:extLst>
            <c:ext xmlns:c16="http://schemas.microsoft.com/office/drawing/2014/chart" uri="{C3380CC4-5D6E-409C-BE32-E72D297353CC}">
              <c16:uniqueId val="{00000000-38C1-46E7-A668-E7DFBC07E9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38C1-46E7-A668-E7DFBC07E9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159.66</c:v>
                </c:pt>
                <c:pt idx="1">
                  <c:v>161.94</c:v>
                </c:pt>
                <c:pt idx="2">
                  <c:v>166.49</c:v>
                </c:pt>
                <c:pt idx="3">
                  <c:v>161.75</c:v>
                </c:pt>
                <c:pt idx="4">
                  <c:v>166.1</c:v>
                </c:pt>
              </c:numCache>
            </c:numRef>
          </c:val>
          <c:extLst>
            <c:ext xmlns:c16="http://schemas.microsoft.com/office/drawing/2014/chart" uri="{C3380CC4-5D6E-409C-BE32-E72D297353CC}">
              <c16:uniqueId val="{00000000-9262-4733-94D2-E99E9F8E09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9262-4733-94D2-E99E9F8E09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7" zoomScaleNormal="100" workbookViewId="0">
      <selection activeCell="CB44" sqref="CB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長野県　松川町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12659</v>
      </c>
      <c r="AM8" s="54"/>
      <c r="AN8" s="54"/>
      <c r="AO8" s="54"/>
      <c r="AP8" s="54"/>
      <c r="AQ8" s="54"/>
      <c r="AR8" s="54"/>
      <c r="AS8" s="54"/>
      <c r="AT8" s="53">
        <f>データ!T6</f>
        <v>72.790000000000006</v>
      </c>
      <c r="AU8" s="53"/>
      <c r="AV8" s="53"/>
      <c r="AW8" s="53"/>
      <c r="AX8" s="53"/>
      <c r="AY8" s="53"/>
      <c r="AZ8" s="53"/>
      <c r="BA8" s="53"/>
      <c r="BB8" s="53">
        <f>データ!U6</f>
        <v>173.91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68.099999999999994</v>
      </c>
      <c r="J10" s="53"/>
      <c r="K10" s="53"/>
      <c r="L10" s="53"/>
      <c r="M10" s="53"/>
      <c r="N10" s="53"/>
      <c r="O10" s="53"/>
      <c r="P10" s="53">
        <f>データ!P6</f>
        <v>42.66</v>
      </c>
      <c r="Q10" s="53"/>
      <c r="R10" s="53"/>
      <c r="S10" s="53"/>
      <c r="T10" s="53"/>
      <c r="U10" s="53"/>
      <c r="V10" s="53"/>
      <c r="W10" s="53">
        <f>データ!Q6</f>
        <v>98.32</v>
      </c>
      <c r="X10" s="53"/>
      <c r="Y10" s="53"/>
      <c r="Z10" s="53"/>
      <c r="AA10" s="53"/>
      <c r="AB10" s="53"/>
      <c r="AC10" s="53"/>
      <c r="AD10" s="54">
        <f>データ!R6</f>
        <v>2882</v>
      </c>
      <c r="AE10" s="54"/>
      <c r="AF10" s="54"/>
      <c r="AG10" s="54"/>
      <c r="AH10" s="54"/>
      <c r="AI10" s="54"/>
      <c r="AJ10" s="54"/>
      <c r="AK10" s="2"/>
      <c r="AL10" s="54">
        <f>データ!V6</f>
        <v>5348</v>
      </c>
      <c r="AM10" s="54"/>
      <c r="AN10" s="54"/>
      <c r="AO10" s="54"/>
      <c r="AP10" s="54"/>
      <c r="AQ10" s="54"/>
      <c r="AR10" s="54"/>
      <c r="AS10" s="54"/>
      <c r="AT10" s="53">
        <f>データ!W6</f>
        <v>2.0299999999999998</v>
      </c>
      <c r="AU10" s="53"/>
      <c r="AV10" s="53"/>
      <c r="AW10" s="53"/>
      <c r="AX10" s="53"/>
      <c r="AY10" s="53"/>
      <c r="AZ10" s="53"/>
      <c r="BA10" s="53"/>
      <c r="BB10" s="53">
        <f>データ!X6</f>
        <v>2634.48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0Ne7mz1OeAwak+YoLW723D/PE/UQ2d3AZzT7FsBZjTBivlZvqdYrUpbaj7Y6qzxGgE046iYC7pgJ/L5OlO5Tg==" saltValue="N3r/IeGoHdzcdoy44S6V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204021</v>
      </c>
      <c r="D6" s="19">
        <f t="shared" si="3"/>
        <v>46</v>
      </c>
      <c r="E6" s="19">
        <f t="shared" si="3"/>
        <v>17</v>
      </c>
      <c r="F6" s="19">
        <f t="shared" si="3"/>
        <v>1</v>
      </c>
      <c r="G6" s="19">
        <f t="shared" si="3"/>
        <v>0</v>
      </c>
      <c r="H6" s="19" t="str">
        <f t="shared" si="3"/>
        <v>長野県　松川町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68.099999999999994</v>
      </c>
      <c r="P6" s="20">
        <f t="shared" si="3"/>
        <v>42.66</v>
      </c>
      <c r="Q6" s="20">
        <f t="shared" si="3"/>
        <v>98.32</v>
      </c>
      <c r="R6" s="20">
        <f t="shared" si="3"/>
        <v>2882</v>
      </c>
      <c r="S6" s="20">
        <f t="shared" si="3"/>
        <v>12659</v>
      </c>
      <c r="T6" s="20">
        <f t="shared" si="3"/>
        <v>72.790000000000006</v>
      </c>
      <c r="U6" s="20">
        <f t="shared" si="3"/>
        <v>173.91</v>
      </c>
      <c r="V6" s="20">
        <f t="shared" si="3"/>
        <v>5348</v>
      </c>
      <c r="W6" s="20">
        <f t="shared" si="3"/>
        <v>2.0299999999999998</v>
      </c>
      <c r="X6" s="20">
        <f t="shared" si="3"/>
        <v>2634.48</v>
      </c>
      <c r="Y6" s="21">
        <f>IF(Y7="",NA(),Y7)</f>
        <v>102.92</v>
      </c>
      <c r="Z6" s="21">
        <f t="shared" ref="Z6:AH6" si="4">IF(Z7="",NA(),Z7)</f>
        <v>106.72</v>
      </c>
      <c r="AA6" s="21">
        <f t="shared" si="4"/>
        <v>111.61</v>
      </c>
      <c r="AB6" s="21">
        <f t="shared" si="4"/>
        <v>104.04</v>
      </c>
      <c r="AC6" s="21">
        <f t="shared" si="4"/>
        <v>104.42</v>
      </c>
      <c r="AD6" s="21">
        <f t="shared" si="4"/>
        <v>106.57</v>
      </c>
      <c r="AE6" s="21">
        <f t="shared" si="4"/>
        <v>107.21</v>
      </c>
      <c r="AF6" s="21">
        <f t="shared" si="4"/>
        <v>107.08</v>
      </c>
      <c r="AG6" s="21">
        <f t="shared" si="4"/>
        <v>106.08</v>
      </c>
      <c r="AH6" s="21">
        <f t="shared" si="4"/>
        <v>106.87</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45.94</v>
      </c>
      <c r="AR6" s="21">
        <f t="shared" si="5"/>
        <v>29.34</v>
      </c>
      <c r="AS6" s="21">
        <f t="shared" si="5"/>
        <v>21.73</v>
      </c>
      <c r="AT6" s="20" t="str">
        <f>IF(AT7="","",IF(AT7="-","【-】","【"&amp;SUBSTITUTE(TEXT(AT7,"#,##0.00"),"-","△")&amp;"】"))</f>
        <v>【3.03】</v>
      </c>
      <c r="AU6" s="21">
        <f>IF(AU7="",NA(),AU7)</f>
        <v>36.549999999999997</v>
      </c>
      <c r="AV6" s="21">
        <f t="shared" ref="AV6:BD6" si="6">IF(AV7="",NA(),AV7)</f>
        <v>44.81</v>
      </c>
      <c r="AW6" s="21">
        <f t="shared" si="6"/>
        <v>49.3</v>
      </c>
      <c r="AX6" s="21">
        <f t="shared" si="6"/>
        <v>208.57</v>
      </c>
      <c r="AY6" s="21">
        <f t="shared" si="6"/>
        <v>95.26</v>
      </c>
      <c r="AZ6" s="21">
        <f t="shared" si="6"/>
        <v>47.03</v>
      </c>
      <c r="BA6" s="21">
        <f t="shared" si="6"/>
        <v>40.67</v>
      </c>
      <c r="BB6" s="21">
        <f t="shared" si="6"/>
        <v>47.7</v>
      </c>
      <c r="BC6" s="21">
        <f t="shared" si="6"/>
        <v>50.59</v>
      </c>
      <c r="BD6" s="21">
        <f t="shared" si="6"/>
        <v>62.37</v>
      </c>
      <c r="BE6" s="20" t="str">
        <f>IF(BE7="","",IF(BE7="-","【-】","【"&amp;SUBSTITUTE(TEXT(BE7,"#,##0.00"),"-","△")&amp;"】"))</f>
        <v>【78.43】</v>
      </c>
      <c r="BF6" s="21">
        <f>IF(BF7="",NA(),BF7)</f>
        <v>2066.5300000000002</v>
      </c>
      <c r="BG6" s="21">
        <f t="shared" ref="BG6:BO6" si="7">IF(BG7="",NA(),BG7)</f>
        <v>1770.78</v>
      </c>
      <c r="BH6" s="21">
        <f t="shared" si="7"/>
        <v>1552.56</v>
      </c>
      <c r="BI6" s="21">
        <f t="shared" si="7"/>
        <v>1614.46</v>
      </c>
      <c r="BJ6" s="21">
        <f t="shared" si="7"/>
        <v>1423.41</v>
      </c>
      <c r="BK6" s="21">
        <f t="shared" si="7"/>
        <v>1001.3</v>
      </c>
      <c r="BL6" s="21">
        <f t="shared" si="7"/>
        <v>1050.51</v>
      </c>
      <c r="BM6" s="21">
        <f t="shared" si="7"/>
        <v>1102.01</v>
      </c>
      <c r="BN6" s="21">
        <f t="shared" si="7"/>
        <v>987.36</v>
      </c>
      <c r="BO6" s="21">
        <f t="shared" si="7"/>
        <v>1042.77</v>
      </c>
      <c r="BP6" s="20" t="str">
        <f>IF(BP7="","",IF(BP7="-","【-】","【"&amp;SUBSTITUTE(TEXT(BP7,"#,##0.00"),"-","△")&amp;"】"))</f>
        <v>【630.82】</v>
      </c>
      <c r="BQ6" s="21">
        <f>IF(BQ7="",NA(),BQ7)</f>
        <v>100</v>
      </c>
      <c r="BR6" s="21">
        <f t="shared" ref="BR6:BZ6" si="8">IF(BR7="",NA(),BR7)</f>
        <v>98.94</v>
      </c>
      <c r="BS6" s="21">
        <f t="shared" si="8"/>
        <v>96.95</v>
      </c>
      <c r="BT6" s="21">
        <f t="shared" si="8"/>
        <v>99.07</v>
      </c>
      <c r="BU6" s="21">
        <f t="shared" si="8"/>
        <v>96.55</v>
      </c>
      <c r="BV6" s="21">
        <f t="shared" si="8"/>
        <v>81.88</v>
      </c>
      <c r="BW6" s="21">
        <f t="shared" si="8"/>
        <v>82.65</v>
      </c>
      <c r="BX6" s="21">
        <f t="shared" si="8"/>
        <v>82.55</v>
      </c>
      <c r="BY6" s="21">
        <f t="shared" si="8"/>
        <v>83.55</v>
      </c>
      <c r="BZ6" s="21">
        <f t="shared" si="8"/>
        <v>84.48</v>
      </c>
      <c r="CA6" s="20" t="str">
        <f>IF(CA7="","",IF(CA7="-","【-】","【"&amp;SUBSTITUTE(TEXT(CA7,"#,##0.00"),"-","△")&amp;"】"))</f>
        <v>【97.81】</v>
      </c>
      <c r="CB6" s="21">
        <f>IF(CB7="",NA(),CB7)</f>
        <v>159.66</v>
      </c>
      <c r="CC6" s="21">
        <f t="shared" ref="CC6:CK6" si="9">IF(CC7="",NA(),CC7)</f>
        <v>161.94</v>
      </c>
      <c r="CD6" s="21">
        <f t="shared" si="9"/>
        <v>166.49</v>
      </c>
      <c r="CE6" s="21">
        <f t="shared" si="9"/>
        <v>161.75</v>
      </c>
      <c r="CF6" s="21">
        <f t="shared" si="9"/>
        <v>166.1</v>
      </c>
      <c r="CG6" s="21">
        <f t="shared" si="9"/>
        <v>187.55</v>
      </c>
      <c r="CH6" s="21">
        <f t="shared" si="9"/>
        <v>186.3</v>
      </c>
      <c r="CI6" s="21">
        <f t="shared" si="9"/>
        <v>188.38</v>
      </c>
      <c r="CJ6" s="21">
        <f t="shared" si="9"/>
        <v>185.98</v>
      </c>
      <c r="CK6" s="21">
        <f t="shared" si="9"/>
        <v>187.11</v>
      </c>
      <c r="CL6" s="20" t="str">
        <f>IF(CL7="","",IF(CL7="-","【-】","【"&amp;SUBSTITUTE(TEXT(CL7,"#,##0.00"),"-","△")&amp;"】"))</f>
        <v>【138.75】</v>
      </c>
      <c r="CM6" s="21">
        <f>IF(CM7="",NA(),CM7)</f>
        <v>51.19</v>
      </c>
      <c r="CN6" s="21">
        <f t="shared" ref="CN6:CV6" si="10">IF(CN7="",NA(),CN7)</f>
        <v>54.78</v>
      </c>
      <c r="CO6" s="21">
        <f t="shared" si="10"/>
        <v>52.93</v>
      </c>
      <c r="CP6" s="21">
        <f t="shared" si="10"/>
        <v>51.78</v>
      </c>
      <c r="CQ6" s="21">
        <f t="shared" si="10"/>
        <v>51.41</v>
      </c>
      <c r="CR6" s="21">
        <f t="shared" si="10"/>
        <v>50.94</v>
      </c>
      <c r="CS6" s="21">
        <f t="shared" si="10"/>
        <v>50.53</v>
      </c>
      <c r="CT6" s="21">
        <f t="shared" si="10"/>
        <v>51.42</v>
      </c>
      <c r="CU6" s="21">
        <f t="shared" si="10"/>
        <v>48.95</v>
      </c>
      <c r="CV6" s="21">
        <f t="shared" si="10"/>
        <v>49.28</v>
      </c>
      <c r="CW6" s="20" t="str">
        <f>IF(CW7="","",IF(CW7="-","【-】","【"&amp;SUBSTITUTE(TEXT(CW7,"#,##0.00"),"-","△")&amp;"】"))</f>
        <v>【58.94】</v>
      </c>
      <c r="CX6" s="21">
        <f>IF(CX7="",NA(),CX7)</f>
        <v>80.31</v>
      </c>
      <c r="CY6" s="21">
        <f t="shared" ref="CY6:DG6" si="11">IF(CY7="",NA(),CY7)</f>
        <v>88.66</v>
      </c>
      <c r="CZ6" s="21">
        <f t="shared" si="11"/>
        <v>88.73</v>
      </c>
      <c r="DA6" s="21">
        <f t="shared" si="11"/>
        <v>88.73</v>
      </c>
      <c r="DB6" s="21">
        <f t="shared" si="11"/>
        <v>88.93</v>
      </c>
      <c r="DC6" s="21">
        <f t="shared" si="11"/>
        <v>82.55</v>
      </c>
      <c r="DD6" s="21">
        <f t="shared" si="11"/>
        <v>82.08</v>
      </c>
      <c r="DE6" s="21">
        <f t="shared" si="11"/>
        <v>81.34</v>
      </c>
      <c r="DF6" s="21">
        <f t="shared" si="11"/>
        <v>81.14</v>
      </c>
      <c r="DG6" s="21">
        <f t="shared" si="11"/>
        <v>79.7</v>
      </c>
      <c r="DH6" s="20" t="str">
        <f>IF(DH7="","",IF(DH7="-","【-】","【"&amp;SUBSTITUTE(TEXT(DH7,"#,##0.00"),"-","△")&amp;"】"))</f>
        <v>【95.91】</v>
      </c>
      <c r="DI6" s="21">
        <f>IF(DI7="",NA(),DI7)</f>
        <v>3.14</v>
      </c>
      <c r="DJ6" s="21">
        <f t="shared" ref="DJ6:DR6" si="12">IF(DJ7="",NA(),DJ7)</f>
        <v>6.54</v>
      </c>
      <c r="DK6" s="21">
        <f t="shared" si="12"/>
        <v>9.9</v>
      </c>
      <c r="DL6" s="21">
        <f t="shared" si="12"/>
        <v>15.13</v>
      </c>
      <c r="DM6" s="21">
        <f t="shared" si="12"/>
        <v>17.84</v>
      </c>
      <c r="DN6" s="21">
        <f t="shared" si="12"/>
        <v>15.85</v>
      </c>
      <c r="DO6" s="21">
        <f t="shared" si="12"/>
        <v>12.7</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1">
        <f>IF(EE7="",NA(),EE7)</f>
        <v>0.28999999999999998</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204021</v>
      </c>
      <c r="D7" s="23">
        <v>46</v>
      </c>
      <c r="E7" s="23">
        <v>17</v>
      </c>
      <c r="F7" s="23">
        <v>1</v>
      </c>
      <c r="G7" s="23">
        <v>0</v>
      </c>
      <c r="H7" s="23" t="s">
        <v>96</v>
      </c>
      <c r="I7" s="23" t="s">
        <v>97</v>
      </c>
      <c r="J7" s="23" t="s">
        <v>98</v>
      </c>
      <c r="K7" s="23" t="s">
        <v>99</v>
      </c>
      <c r="L7" s="23" t="s">
        <v>100</v>
      </c>
      <c r="M7" s="23" t="s">
        <v>101</v>
      </c>
      <c r="N7" s="24" t="s">
        <v>102</v>
      </c>
      <c r="O7" s="24">
        <v>68.099999999999994</v>
      </c>
      <c r="P7" s="24">
        <v>42.66</v>
      </c>
      <c r="Q7" s="24">
        <v>98.32</v>
      </c>
      <c r="R7" s="24">
        <v>2882</v>
      </c>
      <c r="S7" s="24">
        <v>12659</v>
      </c>
      <c r="T7" s="24">
        <v>72.790000000000006</v>
      </c>
      <c r="U7" s="24">
        <v>173.91</v>
      </c>
      <c r="V7" s="24">
        <v>5348</v>
      </c>
      <c r="W7" s="24">
        <v>2.0299999999999998</v>
      </c>
      <c r="X7" s="24">
        <v>2634.48</v>
      </c>
      <c r="Y7" s="24">
        <v>102.92</v>
      </c>
      <c r="Z7" s="24">
        <v>106.72</v>
      </c>
      <c r="AA7" s="24">
        <v>111.61</v>
      </c>
      <c r="AB7" s="24">
        <v>104.04</v>
      </c>
      <c r="AC7" s="24">
        <v>104.42</v>
      </c>
      <c r="AD7" s="24">
        <v>106.57</v>
      </c>
      <c r="AE7" s="24">
        <v>107.21</v>
      </c>
      <c r="AF7" s="24">
        <v>107.08</v>
      </c>
      <c r="AG7" s="24">
        <v>106.08</v>
      </c>
      <c r="AH7" s="24">
        <v>106.87</v>
      </c>
      <c r="AI7" s="24">
        <v>105.91</v>
      </c>
      <c r="AJ7" s="24">
        <v>0</v>
      </c>
      <c r="AK7" s="24">
        <v>0</v>
      </c>
      <c r="AL7" s="24">
        <v>0</v>
      </c>
      <c r="AM7" s="24">
        <v>0</v>
      </c>
      <c r="AN7" s="24">
        <v>0</v>
      </c>
      <c r="AO7" s="24">
        <v>53.44</v>
      </c>
      <c r="AP7" s="24">
        <v>43.71</v>
      </c>
      <c r="AQ7" s="24">
        <v>45.94</v>
      </c>
      <c r="AR7" s="24">
        <v>29.34</v>
      </c>
      <c r="AS7" s="24">
        <v>21.73</v>
      </c>
      <c r="AT7" s="24">
        <v>3.03</v>
      </c>
      <c r="AU7" s="24">
        <v>36.549999999999997</v>
      </c>
      <c r="AV7" s="24">
        <v>44.81</v>
      </c>
      <c r="AW7" s="24">
        <v>49.3</v>
      </c>
      <c r="AX7" s="24">
        <v>208.57</v>
      </c>
      <c r="AY7" s="24">
        <v>95.26</v>
      </c>
      <c r="AZ7" s="24">
        <v>47.03</v>
      </c>
      <c r="BA7" s="24">
        <v>40.67</v>
      </c>
      <c r="BB7" s="24">
        <v>47.7</v>
      </c>
      <c r="BC7" s="24">
        <v>50.59</v>
      </c>
      <c r="BD7" s="24">
        <v>62.37</v>
      </c>
      <c r="BE7" s="24">
        <v>78.430000000000007</v>
      </c>
      <c r="BF7" s="24">
        <v>2066.5300000000002</v>
      </c>
      <c r="BG7" s="24">
        <v>1770.78</v>
      </c>
      <c r="BH7" s="24">
        <v>1552.56</v>
      </c>
      <c r="BI7" s="24">
        <v>1614.46</v>
      </c>
      <c r="BJ7" s="24">
        <v>1423.41</v>
      </c>
      <c r="BK7" s="24">
        <v>1001.3</v>
      </c>
      <c r="BL7" s="24">
        <v>1050.51</v>
      </c>
      <c r="BM7" s="24">
        <v>1102.01</v>
      </c>
      <c r="BN7" s="24">
        <v>987.36</v>
      </c>
      <c r="BO7" s="24">
        <v>1042.77</v>
      </c>
      <c r="BP7" s="24">
        <v>630.82000000000005</v>
      </c>
      <c r="BQ7" s="24">
        <v>100</v>
      </c>
      <c r="BR7" s="24">
        <v>98.94</v>
      </c>
      <c r="BS7" s="24">
        <v>96.95</v>
      </c>
      <c r="BT7" s="24">
        <v>99.07</v>
      </c>
      <c r="BU7" s="24">
        <v>96.55</v>
      </c>
      <c r="BV7" s="24">
        <v>81.88</v>
      </c>
      <c r="BW7" s="24">
        <v>82.65</v>
      </c>
      <c r="BX7" s="24">
        <v>82.55</v>
      </c>
      <c r="BY7" s="24">
        <v>83.55</v>
      </c>
      <c r="BZ7" s="24">
        <v>84.48</v>
      </c>
      <c r="CA7" s="24">
        <v>97.81</v>
      </c>
      <c r="CB7" s="24">
        <v>159.66</v>
      </c>
      <c r="CC7" s="24">
        <v>161.94</v>
      </c>
      <c r="CD7" s="24">
        <v>166.49</v>
      </c>
      <c r="CE7" s="24">
        <v>161.75</v>
      </c>
      <c r="CF7" s="24">
        <v>166.1</v>
      </c>
      <c r="CG7" s="24">
        <v>187.55</v>
      </c>
      <c r="CH7" s="24">
        <v>186.3</v>
      </c>
      <c r="CI7" s="24">
        <v>188.38</v>
      </c>
      <c r="CJ7" s="24">
        <v>185.98</v>
      </c>
      <c r="CK7" s="24">
        <v>187.11</v>
      </c>
      <c r="CL7" s="24">
        <v>138.75</v>
      </c>
      <c r="CM7" s="24">
        <v>51.19</v>
      </c>
      <c r="CN7" s="24">
        <v>54.78</v>
      </c>
      <c r="CO7" s="24">
        <v>52.93</v>
      </c>
      <c r="CP7" s="24">
        <v>51.78</v>
      </c>
      <c r="CQ7" s="24">
        <v>51.41</v>
      </c>
      <c r="CR7" s="24">
        <v>50.94</v>
      </c>
      <c r="CS7" s="24">
        <v>50.53</v>
      </c>
      <c r="CT7" s="24">
        <v>51.42</v>
      </c>
      <c r="CU7" s="24">
        <v>48.95</v>
      </c>
      <c r="CV7" s="24">
        <v>49.28</v>
      </c>
      <c r="CW7" s="24">
        <v>58.94</v>
      </c>
      <c r="CX7" s="24">
        <v>80.31</v>
      </c>
      <c r="CY7" s="24">
        <v>88.66</v>
      </c>
      <c r="CZ7" s="24">
        <v>88.73</v>
      </c>
      <c r="DA7" s="24">
        <v>88.73</v>
      </c>
      <c r="DB7" s="24">
        <v>88.93</v>
      </c>
      <c r="DC7" s="24">
        <v>82.55</v>
      </c>
      <c r="DD7" s="24">
        <v>82.08</v>
      </c>
      <c r="DE7" s="24">
        <v>81.34</v>
      </c>
      <c r="DF7" s="24">
        <v>81.14</v>
      </c>
      <c r="DG7" s="24">
        <v>79.7</v>
      </c>
      <c r="DH7" s="24">
        <v>95.91</v>
      </c>
      <c r="DI7" s="24">
        <v>3.14</v>
      </c>
      <c r="DJ7" s="24">
        <v>6.54</v>
      </c>
      <c r="DK7" s="24">
        <v>9.9</v>
      </c>
      <c r="DL7" s="24">
        <v>15.13</v>
      </c>
      <c r="DM7" s="24">
        <v>17.84</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0.28999999999999998</v>
      </c>
      <c r="EF7" s="24">
        <v>0</v>
      </c>
      <c r="EG7" s="24">
        <v>0</v>
      </c>
      <c r="EH7" s="24">
        <v>0</v>
      </c>
      <c r="EI7" s="24">
        <v>0</v>
      </c>
      <c r="EJ7" s="24">
        <v>0.15</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2025-01-24T07:02:12Z</dcterms:created>
  <dcterms:modified xsi:type="dcterms:W3CDTF">2025-01-29T05:26:34Z</dcterms:modified>
  <cp:category/>
</cp:coreProperties>
</file>