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5　上水道係\水道事業会計(事務)\011　調査照会\R6\2025.01.24）経営比較分析\"/>
    </mc:Choice>
  </mc:AlternateContent>
  <workbookProtection workbookAlgorithmName="SHA-512" workbookHashValue="JQvBpK67ehTHuEzUSdtv3Rulk6sIu/KMTnfp471hgoJKWpnAZp6ZhmgirLA7rQg6KA++yJdR7etVnc4uMGmFLw==" workbookSaltValue="xSRR7pfIJQWfsQ1nX8vP0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<sst xmlns="http://schemas.openxmlformats.org/spreadsheetml/2006/main" count="228" uniqueCount="114">
  <si>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</si>
  <si>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</si>
  <si>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</si>
  <si>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</si>
  <si>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</si>
  <si>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</si>
  <si>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</si>
  <si>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</si>
  <si>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</si>
  <si>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</si>
  <si>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</si>
  <si>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</si>
  <si>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</si>
  <si>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</si>
  <si>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</si>
  <si>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</si>
  <si>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</si>
  <si>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</si>
  <si>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</si>
  <si>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</si>
  <si>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</si>
  <si>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</si>
  <si>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</si>
  <si>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</si>
  <si>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</si>
  <si>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</si>
  <si>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</si>
  <si>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</si>
  <si>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</si>
  <si>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</si>
  <si>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</si>
  <si>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</si>
  <si>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</si>
  <si>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</si>
  <si>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</si>
  <si>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</si>
  <si>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</si>
  <si>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</si>
  <si>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</si>
  <si>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</si>
  <si>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</si>
  <si>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</si>
  <si>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</si>
  <si>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</si>
  <si>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</si>
  <si>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</si>
  <si>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</si>
  <si>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</si>
  <si>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</si>
  <si>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</si>
  <si>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</si>
  <si>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</si>
  <si>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</si>
  <si>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</si>
  <si>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</si>
  <si>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</si>
  <si>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</si>
  <si>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</si>
  <si>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</si>
  <si>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</si>
  <si>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</si>
  <si>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</si>
  <si>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</si>
  <si>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</si>
  <si>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</si>
  <si>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</si>
  <si>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</si>
  <si>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</si>
  <si>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</si>
  <si>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</si>
  <si>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</si>
  <si>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</si>
  <si>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</si>
  <si>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</si>
  <si>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</si>
  <si>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</si>
  <si>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</si>
  <si>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</si>
  <si>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</si>
  <si>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</si>
  <si>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</si>
  <si>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</si>
  <si>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</si>
  <si>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</si>
  <si>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</si>
  <si>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</si>
  <si>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</si>
  <si>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</si>
  <si>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</si>
  <si>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</si>
  <si>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</si>
  <si>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</si>
  <si>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</si>
  <si>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</si>
  <si>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</si>
  <si>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</si>
  <si>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</si>
  <si>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</si>
  <si>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</si>
  <si>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</si>
  <si>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</si>
  <si>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</si>
  <si>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</si>
  <si>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</si>
  <si>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</si>
  <si>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</si>
  <si>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</si>
  <si>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</si>
  <si>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</si>
  <si>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</si>
  <si>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</si>
  <si>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①経常収支比率は100％以上で、経常損益は黒字となりました。しかし、右肩下がりの傾向であり経営改善が必要です。
②本年度の欠損金計上はありません。
③流動比率は類似団体平均を上回っており、短期的な支払能力があることを示しています。
④企業債残高対事業規模比率は類似団体平均より低い水準にあります。老朽化や災害対策など必要な投資とのバランスを調整しながら企業債残高の減少に努めます。
⑤⑥料金回収率、給水原価ともに、減価償却費等の増加により前年度と比較して悪化している。今後は人口減少に伴い、使用料収入の減少が見込まれること、また、現状での経費削減策では限界があることから、抜本的な経営改革の取り組みが必要です。
⑦施設利用率は、類似団体と比較すると高い水準となっています。
⑧有収率は、類似団体と比較すると高い水準となっています。</t>
    <rPh sb="34" eb="37">
      <t>ミギカタサ</t>
    </rPh>
    <rPh sb="40" eb="42">
      <t>ケイコウ</t>
    </rPh>
    <rPh sb="45" eb="47">
      <t>ケイエイ</t>
    </rPh>
    <rPh sb="47" eb="49">
      <t>カイゼン</t>
    </rPh>
    <rPh sb="50" eb="52">
      <t>ヒツヨウ</t>
    </rPh>
    <rPh sb="89" eb="90">
      <t>ウエ</t>
    </rPh>
    <rPh sb="141" eb="142">
      <t>ヒク</t>
    </rPh>
    <rPh sb="197" eb="199">
      <t>リョウキン</t>
    </rPh>
    <rPh sb="203" eb="205">
      <t>キュウスイ</t>
    </rPh>
    <rPh sb="211" eb="213">
      <t>ゲンカ</t>
    </rPh>
    <rPh sb="213" eb="215">
      <t>ショウキャク</t>
    </rPh>
    <rPh sb="215" eb="216">
      <t>ヒ</t>
    </rPh>
    <rPh sb="216" eb="217">
      <t>ナド</t>
    </rPh>
    <rPh sb="218" eb="220">
      <t>ゾウカ</t>
    </rPh>
    <rPh sb="223" eb="226">
      <t>ゼンネンド</t>
    </rPh>
    <rPh sb="227" eb="229">
      <t>ヒカク</t>
    </rPh>
    <rPh sb="231" eb="233">
      <t>アッカ</t>
    </rPh>
    <rPh sb="324" eb="326">
      <t>ヒカク</t>
    </rPh>
    <rPh sb="329" eb="330">
      <t>タカ</t>
    </rPh>
    <rPh sb="331" eb="333">
      <t>スイジュン</t>
    </rPh>
    <rPh sb="349" eb="351">
      <t>ルイジ</t>
    </rPh>
    <rPh sb="351" eb="353">
      <t>ダンタイ</t>
    </rPh>
    <rPh sb="354" eb="356">
      <t>ヒカク</t>
    </rPh>
    <rPh sb="359" eb="360">
      <t>タカ</t>
    </rPh>
    <rPh sb="361" eb="363">
      <t>スイジュン</t>
    </rPh>
    <phoneticPr fontId="4"/>
  </si>
  <si>
    <t>①有形固定資産減価償却率は、平成元年度に簡易水道統合整備事業に係る減価償却費等により類似団体平均より高い水準となっています。
②③老朽管、施設の更新については、平成29年度にアセットマネジメントを整備し計画的に進めています。</t>
    <rPh sb="14" eb="16">
      <t>ヘイセイ</t>
    </rPh>
    <rPh sb="16" eb="18">
      <t>ガンネン</t>
    </rPh>
    <rPh sb="18" eb="19">
      <t>ド</t>
    </rPh>
    <rPh sb="20" eb="22">
      <t>カンイ</t>
    </rPh>
    <rPh sb="22" eb="24">
      <t>スイドウ</t>
    </rPh>
    <rPh sb="24" eb="26">
      <t>トウゴウ</t>
    </rPh>
    <rPh sb="26" eb="28">
      <t>セイビ</t>
    </rPh>
    <rPh sb="28" eb="30">
      <t>ジギョウ</t>
    </rPh>
    <rPh sb="31" eb="32">
      <t>カカ</t>
    </rPh>
    <rPh sb="33" eb="35">
      <t>ゲンカ</t>
    </rPh>
    <rPh sb="35" eb="37">
      <t>ショウキャク</t>
    </rPh>
    <rPh sb="37" eb="38">
      <t>ヒ</t>
    </rPh>
    <rPh sb="38" eb="39">
      <t>ナド</t>
    </rPh>
    <rPh sb="50" eb="51">
      <t>タカ</t>
    </rPh>
    <rPh sb="66" eb="68">
      <t>ロウキュウ</t>
    </rPh>
    <rPh sb="68" eb="69">
      <t>カン</t>
    </rPh>
    <rPh sb="70" eb="72">
      <t>シセツ</t>
    </rPh>
    <rPh sb="73" eb="75">
      <t>コウシン</t>
    </rPh>
    <rPh sb="81" eb="83">
      <t>ヘイセイ</t>
    </rPh>
    <rPh sb="85" eb="87">
      <t>ネンド</t>
    </rPh>
    <rPh sb="99" eb="101">
      <t>セイビ</t>
    </rPh>
    <rPh sb="102" eb="105">
      <t>ケイカクテキ</t>
    </rPh>
    <rPh sb="106" eb="107">
      <t>スス</t>
    </rPh>
    <phoneticPr fontId="4"/>
  </si>
  <si>
    <t>　人口減少による料金収入の減少や、施設の老朽化に伴う改築更新需要の増大、震災等災害時の機能維持のための対策など課題が山積しています。
　アセットマネジメントによる計画的な老朽化施設の更新及び管路の耐震化を進めます。
　また、令和7年度までに「経営戦略」の見直しを進め、適正な時期に必要に応じて料金改定を実施します。
　引き続き効率化等を推進し、健全経営に努めていきます。</t>
    <rPh sb="1" eb="3">
      <t>ジンコウ</t>
    </rPh>
    <rPh sb="3" eb="5">
      <t>ゲンショウ</t>
    </rPh>
    <rPh sb="8" eb="10">
      <t>リョウキン</t>
    </rPh>
    <rPh sb="10" eb="12">
      <t>シュウニュウ</t>
    </rPh>
    <rPh sb="13" eb="15">
      <t>ゲンショウ</t>
    </rPh>
    <rPh sb="17" eb="19">
      <t>シセツ</t>
    </rPh>
    <rPh sb="20" eb="23">
      <t>ロウキュウカ</t>
    </rPh>
    <rPh sb="24" eb="25">
      <t>トモナ</t>
    </rPh>
    <rPh sb="26" eb="28">
      <t>カイチク</t>
    </rPh>
    <rPh sb="28" eb="30">
      <t>コウシン</t>
    </rPh>
    <rPh sb="30" eb="32">
      <t>ジュヨウ</t>
    </rPh>
    <rPh sb="33" eb="35">
      <t>ゾウダイ</t>
    </rPh>
    <rPh sb="36" eb="38">
      <t>シンサイ</t>
    </rPh>
    <rPh sb="38" eb="39">
      <t>ナド</t>
    </rPh>
    <rPh sb="39" eb="41">
      <t>サイガイ</t>
    </rPh>
    <rPh sb="41" eb="42">
      <t>ジ</t>
    </rPh>
    <rPh sb="43" eb="45">
      <t>キノウ</t>
    </rPh>
    <rPh sb="45" eb="47">
      <t>イジ</t>
    </rPh>
    <rPh sb="51" eb="53">
      <t>タイサク</t>
    </rPh>
    <rPh sb="55" eb="57">
      <t>カダイ</t>
    </rPh>
    <rPh sb="58" eb="60">
      <t>サンセキ</t>
    </rPh>
    <rPh sb="81" eb="84">
      <t>ケイカクテキ</t>
    </rPh>
    <rPh sb="102" eb="103">
      <t>スス</t>
    </rPh>
    <rPh sb="112" eb="114">
      <t>レイワ</t>
    </rPh>
    <rPh sb="115" eb="117">
      <t>ネンド</t>
    </rPh>
    <rPh sb="121" eb="123">
      <t>ケイエイ</t>
    </rPh>
    <rPh sb="123" eb="125">
      <t>センリャク</t>
    </rPh>
    <rPh sb="127" eb="129">
      <t>ミナオ</t>
    </rPh>
    <rPh sb="131" eb="132">
      <t>スス</t>
    </rPh>
    <rPh sb="151" eb="15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</si>
</sst>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0.27</c:v>
                </c:pt>
                <c:pt idx="1">
                  <c:v>0.24</c:v>
                </c:pt>
                <c:pt idx="2">
                  <c:v>0.43</c:v>
                </c:pt>
                <c:pt idx="3">
                  <c:v>0.05</c:v>
                </c:pt>
                <c:pt idx="4">
                  <c:v>0.17</c:v>
                </c:pt>
              </c:numCache>
            </c:numRef>
          </c:val>
          <c:extLst>
            <c:ext xmlns:c16="http://schemas.microsoft.com/office/drawing/2014/chart" uri="{C3380CC4-5D6E-409C-BE32-E72D297353CC}">
              <c16:uniqueId val="{00000000-7AED-48D3-8621-DD379EABBF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7AED-48D3-8621-DD379EABBF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63.27</c:v>
                </c:pt>
                <c:pt idx="1">
                  <c:v>65.88</c:v>
                </c:pt>
                <c:pt idx="2">
                  <c:v>65.27</c:v>
                </c:pt>
                <c:pt idx="3">
                  <c:v>67.78</c:v>
                </c:pt>
                <c:pt idx="4">
                  <c:v>68.94</c:v>
                </c:pt>
              </c:numCache>
            </c:numRef>
          </c:val>
          <c:extLst>
            <c:ext xmlns:c16="http://schemas.microsoft.com/office/drawing/2014/chart" uri="{C3380CC4-5D6E-409C-BE32-E72D297353CC}">
              <c16:uniqueId val="{00000000-46A4-451B-B509-BF60D5C675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46A4-451B-B509-BF60D5C675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94.9</c:v>
                </c:pt>
                <c:pt idx="1">
                  <c:v>94.42</c:v>
                </c:pt>
                <c:pt idx="2">
                  <c:v>94.2</c:v>
                </c:pt>
                <c:pt idx="3">
                  <c:v>92.23</c:v>
                </c:pt>
                <c:pt idx="4">
                  <c:v>89.64</c:v>
                </c:pt>
              </c:numCache>
            </c:numRef>
          </c:val>
          <c:extLst>
            <c:ext xmlns:c16="http://schemas.microsoft.com/office/drawing/2014/chart" uri="{C3380CC4-5D6E-409C-BE32-E72D297353CC}">
              <c16:uniqueId val="{00000000-D214-475D-90B0-1D52A9EA30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D214-475D-90B0-1D52A9EA30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106.55</c:v>
                </c:pt>
                <c:pt idx="1">
                  <c:v>108.12</c:v>
                </c:pt>
                <c:pt idx="2">
                  <c:v>105.06</c:v>
                </c:pt>
                <c:pt idx="3">
                  <c:v>100.62</c:v>
                </c:pt>
                <c:pt idx="4">
                  <c:v>101.23</c:v>
                </c:pt>
              </c:numCache>
            </c:numRef>
          </c:val>
          <c:extLst>
            <c:ext xmlns:c16="http://schemas.microsoft.com/office/drawing/2014/chart" uri="{C3380CC4-5D6E-409C-BE32-E72D297353CC}">
              <c16:uniqueId val="{00000000-0A72-46E9-B295-4A03A26B6AD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0A72-46E9-B295-4A03A26B6AD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53.55</c:v>
                </c:pt>
                <c:pt idx="1">
                  <c:v>55.17</c:v>
                </c:pt>
                <c:pt idx="2">
                  <c:v>56.04</c:v>
                </c:pt>
                <c:pt idx="3">
                  <c:v>57.75</c:v>
                </c:pt>
                <c:pt idx="4">
                  <c:v>59.59</c:v>
                </c:pt>
              </c:numCache>
            </c:numRef>
          </c:val>
          <c:extLst>
            <c:ext xmlns:c16="http://schemas.microsoft.com/office/drawing/2014/chart" uri="{C3380CC4-5D6E-409C-BE32-E72D297353CC}">
              <c16:uniqueId val="{00000000-519B-4FB6-A5A4-9DCCACC7F5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519B-4FB6-A5A4-9DCCACC7F5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quot;-&quot;">
                  <c:v>1.53</c:v>
                </c:pt>
                <c:pt idx="3" formatCode="#,##0.00;&quot;△&quot;#,##0.00;&quot;-&quot;">
                  <c:v>1.86</c:v>
                </c:pt>
                <c:pt idx="4" formatCode="#,##0.00;&quot;△&quot;#,##0.00;&quot;-&quot;">
                  <c:v>1.94</c:v>
                </c:pt>
              </c:numCache>
            </c:numRef>
          </c:val>
          <c:extLst>
            <c:ext xmlns:c16="http://schemas.microsoft.com/office/drawing/2014/chart" uri="{C3380CC4-5D6E-409C-BE32-E72D297353CC}">
              <c16:uniqueId val="{00000000-505D-40D4-8230-8B4D18D5BC6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505D-40D4-8230-8B4D18D5BC6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4D-4D5E-BDCE-FDD9CABC01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4E4D-4D5E-BDCE-FDD9CABC01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402.7</c:v>
                </c:pt>
                <c:pt idx="1">
                  <c:v>353.01</c:v>
                </c:pt>
                <c:pt idx="2">
                  <c:v>325.04000000000002</c:v>
                </c:pt>
                <c:pt idx="3">
                  <c:v>395.29</c:v>
                </c:pt>
                <c:pt idx="4">
                  <c:v>516.80999999999995</c:v>
                </c:pt>
              </c:numCache>
            </c:numRef>
          </c:val>
          <c:extLst>
            <c:ext xmlns:c16="http://schemas.microsoft.com/office/drawing/2014/chart" uri="{C3380CC4-5D6E-409C-BE32-E72D297353CC}">
              <c16:uniqueId val="{00000000-3D0B-4EAC-9158-06670E826E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3D0B-4EAC-9158-06670E826E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282.93</c:v>
                </c:pt>
                <c:pt idx="1">
                  <c:v>246.51</c:v>
                </c:pt>
                <c:pt idx="2">
                  <c:v>219.59</c:v>
                </c:pt>
                <c:pt idx="3">
                  <c:v>197.37</c:v>
                </c:pt>
                <c:pt idx="4">
                  <c:v>190.36</c:v>
                </c:pt>
              </c:numCache>
            </c:numRef>
          </c:val>
          <c:extLst>
            <c:ext xmlns:c16="http://schemas.microsoft.com/office/drawing/2014/chart" uri="{C3380CC4-5D6E-409C-BE32-E72D297353CC}">
              <c16:uniqueId val="{00000000-2342-4889-8D05-C7F62B76BB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2342-4889-8D05-C7F62B76BB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101.03</c:v>
                </c:pt>
                <c:pt idx="1">
                  <c:v>99.4</c:v>
                </c:pt>
                <c:pt idx="2">
                  <c:v>100.47</c:v>
                </c:pt>
                <c:pt idx="3">
                  <c:v>94.01</c:v>
                </c:pt>
                <c:pt idx="4">
                  <c:v>92.37</c:v>
                </c:pt>
              </c:numCache>
            </c:numRef>
          </c:val>
          <c:extLst>
            <c:ext xmlns:c16="http://schemas.microsoft.com/office/drawing/2014/chart" uri="{C3380CC4-5D6E-409C-BE32-E72D297353CC}">
              <c16:uniqueId val="{00000000-161A-45F2-8F86-7C99EE60FB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161A-45F2-8F86-7C99EE60FB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190.81</c:v>
                </c:pt>
                <c:pt idx="1">
                  <c:v>193.29</c:v>
                </c:pt>
                <c:pt idx="2">
                  <c:v>191.73</c:v>
                </c:pt>
                <c:pt idx="3">
                  <c:v>205.12</c:v>
                </c:pt>
                <c:pt idx="4">
                  <c:v>209.35</c:v>
                </c:pt>
              </c:numCache>
            </c:numRef>
          </c:val>
          <c:extLst>
            <c:ext xmlns:c16="http://schemas.microsoft.com/office/drawing/2014/chart" uri="{C3380CC4-5D6E-409C-BE32-E72D297353CC}">
              <c16:uniqueId val="{00000000-9106-4F89-8C54-696F7943AF0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9106-4F89-8C54-696F7943AF0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43" zoomScaleNormal="100" workbookViewId="0">
      <selection activeCell="CF64" sqref="CF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長野県　松川町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12659</v>
      </c>
      <c r="AM8" s="58"/>
      <c r="AN8" s="58"/>
      <c r="AO8" s="58"/>
      <c r="AP8" s="58"/>
      <c r="AQ8" s="58"/>
      <c r="AR8" s="58"/>
      <c r="AS8" s="58"/>
      <c r="AT8" s="55">
        <f>データ!$S$6</f>
        <v>72.790000000000006</v>
      </c>
      <c r="AU8" s="56"/>
      <c r="AV8" s="56"/>
      <c r="AW8" s="56"/>
      <c r="AX8" s="56"/>
      <c r="AY8" s="56"/>
      <c r="AZ8" s="56"/>
      <c r="BA8" s="56"/>
      <c r="BB8" s="45">
        <f>データ!$T$6</f>
        <v>173.91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84.44</v>
      </c>
      <c r="J10" s="56"/>
      <c r="K10" s="56"/>
      <c r="L10" s="56"/>
      <c r="M10" s="56"/>
      <c r="N10" s="56"/>
      <c r="O10" s="57"/>
      <c r="P10" s="45">
        <f>データ!$P$6</f>
        <v>100</v>
      </c>
      <c r="Q10" s="45"/>
      <c r="R10" s="45"/>
      <c r="S10" s="45"/>
      <c r="T10" s="45"/>
      <c r="U10" s="45"/>
      <c r="V10" s="45"/>
      <c r="W10" s="58">
        <f>データ!$Q$6</f>
        <v>3785</v>
      </c>
      <c r="X10" s="58"/>
      <c r="Y10" s="58"/>
      <c r="Z10" s="58"/>
      <c r="AA10" s="58"/>
      <c r="AB10" s="58"/>
      <c r="AC10" s="58"/>
      <c r="AD10" s="2"/>
      <c r="AE10" s="2"/>
      <c r="AF10" s="2"/>
      <c r="AG10" s="2"/>
      <c r="AH10" s="2"/>
      <c r="AI10" s="2"/>
      <c r="AJ10" s="2"/>
      <c r="AK10" s="2"/>
      <c r="AL10" s="58">
        <f>データ!$U$6</f>
        <v>12537</v>
      </c>
      <c r="AM10" s="58"/>
      <c r="AN10" s="58"/>
      <c r="AO10" s="58"/>
      <c r="AP10" s="58"/>
      <c r="AQ10" s="58"/>
      <c r="AR10" s="58"/>
      <c r="AS10" s="58"/>
      <c r="AT10" s="55">
        <f>データ!$V$6</f>
        <v>33.89</v>
      </c>
      <c r="AU10" s="56"/>
      <c r="AV10" s="56"/>
      <c r="AW10" s="56"/>
      <c r="AX10" s="56"/>
      <c r="AY10" s="56"/>
      <c r="AZ10" s="56"/>
      <c r="BA10" s="56"/>
      <c r="BB10" s="45">
        <f>データ!$W$6</f>
        <v>369.93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02pAGhuVXSmmPCVxeBo56vf4XQPsvdrFdGphFardvfualEjTsTV6K52Z5q0ldNdNt9SLDmBvK2dQ4tfgPJovSA==" saltValue="1BB7w1I1zJdDr3sb59Z1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204021</v>
      </c>
      <c r="D6" s="20">
        <f t="shared" si="3"/>
        <v>46</v>
      </c>
      <c r="E6" s="20">
        <f t="shared" si="3"/>
        <v>1</v>
      </c>
      <c r="F6" s="20">
        <f t="shared" si="3"/>
        <v>0</v>
      </c>
      <c r="G6" s="20">
        <f t="shared" si="3"/>
        <v>1</v>
      </c>
      <c r="H6" s="20" t="str">
        <f t="shared" si="3"/>
        <v>長野県　松川町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84.44</v>
      </c>
      <c r="P6" s="21">
        <f t="shared" si="3"/>
        <v>100</v>
      </c>
      <c r="Q6" s="21">
        <f t="shared" si="3"/>
        <v>3785</v>
      </c>
      <c r="R6" s="21">
        <f t="shared" si="3"/>
        <v>12659</v>
      </c>
      <c r="S6" s="21">
        <f t="shared" si="3"/>
        <v>72.790000000000006</v>
      </c>
      <c r="T6" s="21">
        <f t="shared" si="3"/>
        <v>173.91</v>
      </c>
      <c r="U6" s="21">
        <f t="shared" si="3"/>
        <v>12537</v>
      </c>
      <c r="V6" s="21">
        <f t="shared" si="3"/>
        <v>33.89</v>
      </c>
      <c r="W6" s="21">
        <f t="shared" si="3"/>
        <v>369.93</v>
      </c>
      <c r="X6" s="22">
        <f>IF(X7="",NA(),X7)</f>
        <v>106.55</v>
      </c>
      <c r="Y6" s="22">
        <f t="shared" ref="Y6:AG6" si="4">IF(Y7="",NA(),Y7)</f>
        <v>108.12</v>
      </c>
      <c r="Z6" s="22">
        <f t="shared" si="4"/>
        <v>105.06</v>
      </c>
      <c r="AA6" s="22">
        <f t="shared" si="4"/>
        <v>100.62</v>
      </c>
      <c r="AB6" s="22">
        <f t="shared" si="4"/>
        <v>101.23</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402.7</v>
      </c>
      <c r="AU6" s="22">
        <f t="shared" ref="AU6:BC6" si="6">IF(AU7="",NA(),AU7)</f>
        <v>353.01</v>
      </c>
      <c r="AV6" s="22">
        <f t="shared" si="6"/>
        <v>325.04000000000002</v>
      </c>
      <c r="AW6" s="22">
        <f t="shared" si="6"/>
        <v>395.29</v>
      </c>
      <c r="AX6" s="22">
        <f t="shared" si="6"/>
        <v>516.80999999999995</v>
      </c>
      <c r="AY6" s="22">
        <f t="shared" si="6"/>
        <v>362.93</v>
      </c>
      <c r="AZ6" s="22">
        <f t="shared" si="6"/>
        <v>371.81</v>
      </c>
      <c r="BA6" s="22">
        <f t="shared" si="6"/>
        <v>384.23</v>
      </c>
      <c r="BB6" s="22">
        <f t="shared" si="6"/>
        <v>364.3</v>
      </c>
      <c r="BC6" s="22">
        <f t="shared" si="6"/>
        <v>378.87</v>
      </c>
      <c r="BD6" s="21" t="str">
        <f>IF(BD7="","",IF(BD7="-","【-】","【"&amp;SUBSTITUTE(TEXT(BD7,"#,##0.00"),"-","△")&amp;"】"))</f>
        <v>【243.36】</v>
      </c>
      <c r="BE6" s="22">
        <f>IF(BE7="",NA(),BE7)</f>
        <v>282.93</v>
      </c>
      <c r="BF6" s="22">
        <f t="shared" ref="BF6:BN6" si="7">IF(BF7="",NA(),BF7)</f>
        <v>246.51</v>
      </c>
      <c r="BG6" s="22">
        <f t="shared" si="7"/>
        <v>219.59</v>
      </c>
      <c r="BH6" s="22">
        <f t="shared" si="7"/>
        <v>197.37</v>
      </c>
      <c r="BI6" s="22">
        <f t="shared" si="7"/>
        <v>190.36</v>
      </c>
      <c r="BJ6" s="22">
        <f t="shared" si="7"/>
        <v>439.05</v>
      </c>
      <c r="BK6" s="22">
        <f t="shared" si="7"/>
        <v>465.85</v>
      </c>
      <c r="BL6" s="22">
        <f t="shared" si="7"/>
        <v>439.43</v>
      </c>
      <c r="BM6" s="22">
        <f t="shared" si="7"/>
        <v>438.41</v>
      </c>
      <c r="BN6" s="22">
        <f t="shared" si="7"/>
        <v>430.23</v>
      </c>
      <c r="BO6" s="21" t="str">
        <f>IF(BO7="","",IF(BO7="-","【-】","【"&amp;SUBSTITUTE(TEXT(BO7,"#,##0.00"),"-","△")&amp;"】"))</f>
        <v>【265.93】</v>
      </c>
      <c r="BP6" s="22">
        <f>IF(BP7="",NA(),BP7)</f>
        <v>101.03</v>
      </c>
      <c r="BQ6" s="22">
        <f t="shared" ref="BQ6:BY6" si="8">IF(BQ7="",NA(),BQ7)</f>
        <v>99.4</v>
      </c>
      <c r="BR6" s="22">
        <f t="shared" si="8"/>
        <v>100.47</v>
      </c>
      <c r="BS6" s="22">
        <f t="shared" si="8"/>
        <v>94.01</v>
      </c>
      <c r="BT6" s="22">
        <f t="shared" si="8"/>
        <v>92.37</v>
      </c>
      <c r="BU6" s="22">
        <f t="shared" si="8"/>
        <v>95.26</v>
      </c>
      <c r="BV6" s="22">
        <f t="shared" si="8"/>
        <v>92.39</v>
      </c>
      <c r="BW6" s="22">
        <f t="shared" si="8"/>
        <v>94.41</v>
      </c>
      <c r="BX6" s="22">
        <f t="shared" si="8"/>
        <v>90.96</v>
      </c>
      <c r="BY6" s="22">
        <f t="shared" si="8"/>
        <v>90.66</v>
      </c>
      <c r="BZ6" s="21" t="str">
        <f>IF(BZ7="","",IF(BZ7="-","【-】","【"&amp;SUBSTITUTE(TEXT(BZ7,"#,##0.00"),"-","△")&amp;"】"))</f>
        <v>【97.82】</v>
      </c>
      <c r="CA6" s="22">
        <f>IF(CA7="",NA(),CA7)</f>
        <v>190.81</v>
      </c>
      <c r="CB6" s="22">
        <f t="shared" ref="CB6:CJ6" si="9">IF(CB7="",NA(),CB7)</f>
        <v>193.29</v>
      </c>
      <c r="CC6" s="22">
        <f t="shared" si="9"/>
        <v>191.73</v>
      </c>
      <c r="CD6" s="22">
        <f t="shared" si="9"/>
        <v>205.12</v>
      </c>
      <c r="CE6" s="22">
        <f t="shared" si="9"/>
        <v>209.35</v>
      </c>
      <c r="CF6" s="22">
        <f t="shared" si="9"/>
        <v>192.82</v>
      </c>
      <c r="CG6" s="22">
        <f t="shared" si="9"/>
        <v>192.98</v>
      </c>
      <c r="CH6" s="22">
        <f t="shared" si="9"/>
        <v>192.13</v>
      </c>
      <c r="CI6" s="22">
        <f t="shared" si="9"/>
        <v>197.04</v>
      </c>
      <c r="CJ6" s="22">
        <f t="shared" si="9"/>
        <v>199.33</v>
      </c>
      <c r="CK6" s="21" t="str">
        <f>IF(CK7="","",IF(CK7="-","【-】","【"&amp;SUBSTITUTE(TEXT(CK7,"#,##0.00"),"-","△")&amp;"】"))</f>
        <v>【177.56】</v>
      </c>
      <c r="CL6" s="22">
        <f>IF(CL7="",NA(),CL7)</f>
        <v>63.27</v>
      </c>
      <c r="CM6" s="22">
        <f t="shared" ref="CM6:CU6" si="10">IF(CM7="",NA(),CM7)</f>
        <v>65.88</v>
      </c>
      <c r="CN6" s="22">
        <f t="shared" si="10"/>
        <v>65.27</v>
      </c>
      <c r="CO6" s="22">
        <f t="shared" si="10"/>
        <v>67.78</v>
      </c>
      <c r="CP6" s="22">
        <f t="shared" si="10"/>
        <v>68.94</v>
      </c>
      <c r="CQ6" s="22">
        <f t="shared" si="10"/>
        <v>54.05</v>
      </c>
      <c r="CR6" s="22">
        <f t="shared" si="10"/>
        <v>54.43</v>
      </c>
      <c r="CS6" s="22">
        <f t="shared" si="10"/>
        <v>53.87</v>
      </c>
      <c r="CT6" s="22">
        <f t="shared" si="10"/>
        <v>54.49</v>
      </c>
      <c r="CU6" s="22">
        <f t="shared" si="10"/>
        <v>54.8</v>
      </c>
      <c r="CV6" s="21" t="str">
        <f>IF(CV7="","",IF(CV7="-","【-】","【"&amp;SUBSTITUTE(TEXT(CV7,"#,##0.00"),"-","△")&amp;"】"))</f>
        <v>【59.81】</v>
      </c>
      <c r="CW6" s="22">
        <f>IF(CW7="",NA(),CW7)</f>
        <v>94.9</v>
      </c>
      <c r="CX6" s="22">
        <f t="shared" ref="CX6:DF6" si="11">IF(CX7="",NA(),CX7)</f>
        <v>94.42</v>
      </c>
      <c r="CY6" s="22">
        <f t="shared" si="11"/>
        <v>94.2</v>
      </c>
      <c r="CZ6" s="22">
        <f t="shared" si="11"/>
        <v>92.23</v>
      </c>
      <c r="DA6" s="22">
        <f t="shared" si="11"/>
        <v>89.64</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53.55</v>
      </c>
      <c r="DI6" s="22">
        <f t="shared" ref="DI6:DQ6" si="12">IF(DI7="",NA(),DI7)</f>
        <v>55.17</v>
      </c>
      <c r="DJ6" s="22">
        <f t="shared" si="12"/>
        <v>56.04</v>
      </c>
      <c r="DK6" s="22">
        <f t="shared" si="12"/>
        <v>57.75</v>
      </c>
      <c r="DL6" s="22">
        <f t="shared" si="12"/>
        <v>59.59</v>
      </c>
      <c r="DM6" s="22">
        <f t="shared" si="12"/>
        <v>49.12</v>
      </c>
      <c r="DN6" s="22">
        <f t="shared" si="12"/>
        <v>49.39</v>
      </c>
      <c r="DO6" s="22">
        <f t="shared" si="12"/>
        <v>50.75</v>
      </c>
      <c r="DP6" s="22">
        <f t="shared" si="12"/>
        <v>51.72</v>
      </c>
      <c r="DQ6" s="22">
        <f t="shared" si="12"/>
        <v>52.27</v>
      </c>
      <c r="DR6" s="21" t="str">
        <f>IF(DR7="","",IF(DR7="-","【-】","【"&amp;SUBSTITUTE(TEXT(DR7,"#,##0.00"),"-","△")&amp;"】"))</f>
        <v>【52.02】</v>
      </c>
      <c r="DS6" s="21">
        <f>IF(DS7="",NA(),DS7)</f>
        <v>0</v>
      </c>
      <c r="DT6" s="21">
        <f t="shared" ref="DT6:EB6" si="13">IF(DT7="",NA(),DT7)</f>
        <v>0</v>
      </c>
      <c r="DU6" s="22">
        <f t="shared" si="13"/>
        <v>1.53</v>
      </c>
      <c r="DV6" s="22">
        <f t="shared" si="13"/>
        <v>1.86</v>
      </c>
      <c r="DW6" s="22">
        <f t="shared" si="13"/>
        <v>1.94</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0.27</v>
      </c>
      <c r="EE6" s="22">
        <f t="shared" ref="EE6:EM6" si="14">IF(EE7="",NA(),EE7)</f>
        <v>0.24</v>
      </c>
      <c r="EF6" s="22">
        <f t="shared" si="14"/>
        <v>0.43</v>
      </c>
      <c r="EG6" s="22">
        <f t="shared" si="14"/>
        <v>0.05</v>
      </c>
      <c r="EH6" s="22">
        <f t="shared" si="14"/>
        <v>0.17</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204021</v>
      </c>
      <c r="D7" s="24">
        <v>46</v>
      </c>
      <c r="E7" s="24">
        <v>1</v>
      </c>
      <c r="F7" s="24">
        <v>0</v>
      </c>
      <c r="G7" s="24">
        <v>1</v>
      </c>
      <c r="H7" s="24" t="s">
        <v>93</v>
      </c>
      <c r="I7" s="24" t="s">
        <v>94</v>
      </c>
      <c r="J7" s="24" t="s">
        <v>95</v>
      </c>
      <c r="K7" s="24" t="s">
        <v>96</v>
      </c>
      <c r="L7" s="24" t="s">
        <v>97</v>
      </c>
      <c r="M7" s="24" t="s">
        <v>98</v>
      </c>
      <c r="N7" s="25" t="s">
        <v>99</v>
      </c>
      <c r="O7" s="25">
        <v>84.44</v>
      </c>
      <c r="P7" s="25">
        <v>100</v>
      </c>
      <c r="Q7" s="25">
        <v>3785</v>
      </c>
      <c r="R7" s="25">
        <v>12659</v>
      </c>
      <c r="S7" s="25">
        <v>72.790000000000006</v>
      </c>
      <c r="T7" s="25">
        <v>173.91</v>
      </c>
      <c r="U7" s="25">
        <v>12537</v>
      </c>
      <c r="V7" s="25">
        <v>33.89</v>
      </c>
      <c r="W7" s="25">
        <v>369.93</v>
      </c>
      <c r="X7" s="25">
        <v>106.55</v>
      </c>
      <c r="Y7" s="25">
        <v>108.12</v>
      </c>
      <c r="Z7" s="25">
        <v>105.06</v>
      </c>
      <c r="AA7" s="25">
        <v>100.62</v>
      </c>
      <c r="AB7" s="25">
        <v>101.23</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402.7</v>
      </c>
      <c r="AU7" s="25">
        <v>353.01</v>
      </c>
      <c r="AV7" s="25">
        <v>325.04000000000002</v>
      </c>
      <c r="AW7" s="25">
        <v>395.29</v>
      </c>
      <c r="AX7" s="25">
        <v>516.80999999999995</v>
      </c>
      <c r="AY7" s="25">
        <v>362.93</v>
      </c>
      <c r="AZ7" s="25">
        <v>371.81</v>
      </c>
      <c r="BA7" s="25">
        <v>384.23</v>
      </c>
      <c r="BB7" s="25">
        <v>364.3</v>
      </c>
      <c r="BC7" s="25">
        <v>378.87</v>
      </c>
      <c r="BD7" s="25">
        <v>243.36</v>
      </c>
      <c r="BE7" s="25">
        <v>282.93</v>
      </c>
      <c r="BF7" s="25">
        <v>246.51</v>
      </c>
      <c r="BG7" s="25">
        <v>219.59</v>
      </c>
      <c r="BH7" s="25">
        <v>197.37</v>
      </c>
      <c r="BI7" s="25">
        <v>190.36</v>
      </c>
      <c r="BJ7" s="25">
        <v>439.05</v>
      </c>
      <c r="BK7" s="25">
        <v>465.85</v>
      </c>
      <c r="BL7" s="25">
        <v>439.43</v>
      </c>
      <c r="BM7" s="25">
        <v>438.41</v>
      </c>
      <c r="BN7" s="25">
        <v>430.23</v>
      </c>
      <c r="BO7" s="25">
        <v>265.93</v>
      </c>
      <c r="BP7" s="25">
        <v>101.03</v>
      </c>
      <c r="BQ7" s="25">
        <v>99.4</v>
      </c>
      <c r="BR7" s="25">
        <v>100.47</v>
      </c>
      <c r="BS7" s="25">
        <v>94.01</v>
      </c>
      <c r="BT7" s="25">
        <v>92.37</v>
      </c>
      <c r="BU7" s="25">
        <v>95.26</v>
      </c>
      <c r="BV7" s="25">
        <v>92.39</v>
      </c>
      <c r="BW7" s="25">
        <v>94.41</v>
      </c>
      <c r="BX7" s="25">
        <v>90.96</v>
      </c>
      <c r="BY7" s="25">
        <v>90.66</v>
      </c>
      <c r="BZ7" s="25">
        <v>97.82</v>
      </c>
      <c r="CA7" s="25">
        <v>190.81</v>
      </c>
      <c r="CB7" s="25">
        <v>193.29</v>
      </c>
      <c r="CC7" s="25">
        <v>191.73</v>
      </c>
      <c r="CD7" s="25">
        <v>205.12</v>
      </c>
      <c r="CE7" s="25">
        <v>209.35</v>
      </c>
      <c r="CF7" s="25">
        <v>192.82</v>
      </c>
      <c r="CG7" s="25">
        <v>192.98</v>
      </c>
      <c r="CH7" s="25">
        <v>192.13</v>
      </c>
      <c r="CI7" s="25">
        <v>197.04</v>
      </c>
      <c r="CJ7" s="25">
        <v>199.33</v>
      </c>
      <c r="CK7" s="25">
        <v>177.56</v>
      </c>
      <c r="CL7" s="25">
        <v>63.27</v>
      </c>
      <c r="CM7" s="25">
        <v>65.88</v>
      </c>
      <c r="CN7" s="25">
        <v>65.27</v>
      </c>
      <c r="CO7" s="25">
        <v>67.78</v>
      </c>
      <c r="CP7" s="25">
        <v>68.94</v>
      </c>
      <c r="CQ7" s="25">
        <v>54.05</v>
      </c>
      <c r="CR7" s="25">
        <v>54.43</v>
      </c>
      <c r="CS7" s="25">
        <v>53.87</v>
      </c>
      <c r="CT7" s="25">
        <v>54.49</v>
      </c>
      <c r="CU7" s="25">
        <v>54.8</v>
      </c>
      <c r="CV7" s="25">
        <v>59.81</v>
      </c>
      <c r="CW7" s="25">
        <v>94.9</v>
      </c>
      <c r="CX7" s="25">
        <v>94.42</v>
      </c>
      <c r="CY7" s="25">
        <v>94.2</v>
      </c>
      <c r="CZ7" s="25">
        <v>92.23</v>
      </c>
      <c r="DA7" s="25">
        <v>89.64</v>
      </c>
      <c r="DB7" s="25">
        <v>80.510000000000005</v>
      </c>
      <c r="DC7" s="25">
        <v>79.44</v>
      </c>
      <c r="DD7" s="25">
        <v>79.489999999999995</v>
      </c>
      <c r="DE7" s="25">
        <v>78.8</v>
      </c>
      <c r="DF7" s="25">
        <v>77.98</v>
      </c>
      <c r="DG7" s="25">
        <v>89.42</v>
      </c>
      <c r="DH7" s="25">
        <v>53.55</v>
      </c>
      <c r="DI7" s="25">
        <v>55.17</v>
      </c>
      <c r="DJ7" s="25">
        <v>56.04</v>
      </c>
      <c r="DK7" s="25">
        <v>57.75</v>
      </c>
      <c r="DL7" s="25">
        <v>59.59</v>
      </c>
      <c r="DM7" s="25">
        <v>49.12</v>
      </c>
      <c r="DN7" s="25">
        <v>49.39</v>
      </c>
      <c r="DO7" s="25">
        <v>50.75</v>
      </c>
      <c r="DP7" s="25">
        <v>51.72</v>
      </c>
      <c r="DQ7" s="25">
        <v>52.27</v>
      </c>
      <c r="DR7" s="25">
        <v>52.02</v>
      </c>
      <c r="DS7" s="25">
        <v>0</v>
      </c>
      <c r="DT7" s="25">
        <v>0</v>
      </c>
      <c r="DU7" s="25">
        <v>1.53</v>
      </c>
      <c r="DV7" s="25">
        <v>1.86</v>
      </c>
      <c r="DW7" s="25">
        <v>1.94</v>
      </c>
      <c r="DX7" s="25">
        <v>16.760000000000002</v>
      </c>
      <c r="DY7" s="25">
        <v>18.57</v>
      </c>
      <c r="DZ7" s="25">
        <v>21.14</v>
      </c>
      <c r="EA7" s="25">
        <v>22.12</v>
      </c>
      <c r="EB7" s="25">
        <v>25.67</v>
      </c>
      <c r="EC7" s="25">
        <v>25.37</v>
      </c>
      <c r="ED7" s="25">
        <v>0.27</v>
      </c>
      <c r="EE7" s="25">
        <v>0.24</v>
      </c>
      <c r="EF7" s="25">
        <v>0.43</v>
      </c>
      <c r="EG7" s="25">
        <v>0.05</v>
      </c>
      <c r="EH7" s="25">
        <v>0.17</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2025-01-24T06:49:17Z</dcterms:created>
  <dcterms:modified xsi:type="dcterms:W3CDTF">2025-01-29T05:22:44Z</dcterms:modified>
  <cp:category/>
</cp:coreProperties>
</file>