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4\"/>
    </mc:Choice>
  </mc:AlternateContent>
  <workbookProtection workbookAlgorithmName="SHA-512" workbookHashValue="gjWJrZGEIJjofY9Q+GB+CSGuP94ilvAaz73mJeoRoaBNVJQE05H7rVFE0+8eUbtqq0Q/FZJZGNIT0f8LpeGBqQ==" workbookSaltValue="ZXI4zo8TfcGrpk4PKWxGr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<sst xmlns="http://schemas.openxmlformats.org/spreadsheetml/2006/main" count="253" uniqueCount="117">
  <si>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</si>
  <si>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</si>
  <si>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</si>
  <si>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</si>
  <si>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</si>
  <si>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</si>
  <si>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</si>
  <si>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</si>
  <si>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</si>
  <si>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</si>
  <si>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</si>
  <si>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</si>
  <si>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</si>
  <si>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</si>
  <si>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</si>
  <si>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</si>
  <si>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</si>
  <si>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</si>
  <si>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</si>
  <si>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</si>
  <si>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</si>
  <si>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</si>
  <si>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</si>
  <si>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</si>
  <si>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</si>
  <si>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</si>
  <si>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</si>
  <si>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</si>
  <si>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</si>
  <si>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</si>
  <si>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</si>
  <si>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</si>
  <si>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</si>
  <si>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</si>
  <si>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</si>
  <si>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</si>
  <si>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</si>
  <si>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</si>
  <si>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</si>
  <si>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</si>
  <si>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</si>
  <si>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</si>
  <si>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</si>
  <si>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</si>
  <si>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</si>
  <si>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</si>
  <si>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</si>
  <si>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</si>
  <si>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</si>
  <si>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</si>
  <si>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</si>
  <si>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</si>
  <si>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</si>
  <si>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</si>
  <si>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</si>
  <si>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</si>
  <si>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</si>
  <si>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</si>
  <si>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</si>
  <si>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</si>
  <si>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</si>
  <si>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</si>
  <si>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</si>
  <si>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</si>
  <si>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</si>
  <si>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</si>
  <si>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</si>
  <si>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</si>
  <si>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</si>
  <si>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</si>
  <si>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</si>
  <si>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</si>
  <si>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</si>
  <si>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</si>
  <si>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</si>
  <si>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</si>
  <si>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</si>
  <si>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</si>
  <si>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</si>
  <si>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</si>
  <si>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</si>
  <si>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</si>
  <si>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</si>
  <si>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</si>
  <si>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</si>
  <si>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</si>
  <si>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</si>
  <si>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</si>
  <si>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</si>
  <si>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</si>
  <si>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</si>
  <si>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</si>
  <si>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</si>
  <si>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</si>
  <si>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</si>
  <si>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</si>
  <si>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</si>
  <si>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</si>
  <si>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</si>
  <si>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</si>
  <si>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</si>
  <si>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</si>
  <si>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</si>
  <si>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</si>
  <si>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</si>
  <si>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</si>
  <si>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</si>
  <si>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</si>
  <si>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</si>
  <si>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</si>
  <si>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</si>
  <si>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</si>
  <si>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</si>
  <si>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</si>
  <si>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①有形固定資産減価償却率は、類似団体平均より低い水準となっていますが、法適用から年数が浅いため、減価償却累計額が低いことが要因です。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</si>
  <si>
    <t>①経常収支比率は100％以上で、経常損益は黒字となりましたが、一般会計繰入金（公費）への依存度が高い経営状況です。
②本年度の欠損金計上はありません。
③流動比率は類似団体平均以下、かつ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⑦施設利用率は、類似団体平均と比較して低い水準となっています。施設利用率の改善に努めるとともに、施設の適正規模の検討を行います。
⑧水洗化率は平均よりも若干高い数値ですが、概ね横ばいで推移しています。加入促進等の取り組みが必要です。</t>
    <phoneticPr fontId="4"/>
  </si>
  <si>
    <t>下水道事業経営については、人口減少による使用料収入の減少や、施設の老朽化に伴う改築更新需要の増大、震災や浸水等災害時の機能維持のための対策など課題が山積しています。
　接続促進、使用料の改定による収入確保に対する取り組みや、隣接する農集排処理区の統合による汚水処理の効率化など持続可能な事業運営に向け、事業の実施・検討を進めます。
 令和2年に改定した「下水道事業経営戦略」に基づき、引き続き効率化等を推進し、今後とも健全経営に努めていきます。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</si>
</sst>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2EE-4DFE-A31B-3A402D6BBA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0.25</c:v>
                </c:pt>
                <c:pt idx="3">
                  <c:v>0.05</c:v>
                </c:pt>
                <c:pt idx="4">
                  <c:v>0.03</c:v>
                </c:pt>
              </c:numCache>
            </c:numRef>
          </c:val>
          <c:smooth val="0"/>
          <c:extLst>
            <c:ext xmlns:c16="http://schemas.microsoft.com/office/drawing/2014/chart" uri="{C3380CC4-5D6E-409C-BE32-E72D297353CC}">
              <c16:uniqueId val="{00000001-32EE-4DFE-A31B-3A402D6BBA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32</c:v>
                </c:pt>
                <c:pt idx="2">
                  <c:v>51.28</c:v>
                </c:pt>
                <c:pt idx="3">
                  <c:v>49.7</c:v>
                </c:pt>
                <c:pt idx="4">
                  <c:v>48.89</c:v>
                </c:pt>
              </c:numCache>
            </c:numRef>
          </c:val>
          <c:extLst>
            <c:ext xmlns:c16="http://schemas.microsoft.com/office/drawing/2014/chart" uri="{C3380CC4-5D6E-409C-BE32-E72D297353CC}">
              <c16:uniqueId val="{00000000-A4AE-4060-94C0-B5ACC7F781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50.14</c:v>
                </c:pt>
                <c:pt idx="2">
                  <c:v>54.83</c:v>
                </c:pt>
                <c:pt idx="3">
                  <c:v>66.53</c:v>
                </c:pt>
                <c:pt idx="4">
                  <c:v>52.35</c:v>
                </c:pt>
              </c:numCache>
            </c:numRef>
          </c:val>
          <c:smooth val="0"/>
          <c:extLst>
            <c:ext xmlns:c16="http://schemas.microsoft.com/office/drawing/2014/chart" uri="{C3380CC4-5D6E-409C-BE32-E72D297353CC}">
              <c16:uniqueId val="{00000001-A4AE-4060-94C0-B5ACC7F781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77.709999999999994</c:v>
                </c:pt>
                <c:pt idx="2">
                  <c:v>80.87</c:v>
                </c:pt>
                <c:pt idx="3">
                  <c:v>86.84</c:v>
                </c:pt>
                <c:pt idx="4">
                  <c:v>86.84</c:v>
                </c:pt>
              </c:numCache>
            </c:numRef>
          </c:val>
          <c:extLst>
            <c:ext xmlns:c16="http://schemas.microsoft.com/office/drawing/2014/chart" uri="{C3380CC4-5D6E-409C-BE32-E72D297353CC}">
              <c16:uniqueId val="{00000000-ADCD-480C-B693-710D7E1A43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84.98</c:v>
                </c:pt>
                <c:pt idx="2">
                  <c:v>84.7</c:v>
                </c:pt>
                <c:pt idx="3">
                  <c:v>84.67</c:v>
                </c:pt>
                <c:pt idx="4">
                  <c:v>84.39</c:v>
                </c:pt>
              </c:numCache>
            </c:numRef>
          </c:val>
          <c:smooth val="0"/>
          <c:extLst>
            <c:ext xmlns:c16="http://schemas.microsoft.com/office/drawing/2014/chart" uri="{C3380CC4-5D6E-409C-BE32-E72D297353CC}">
              <c16:uniqueId val="{00000001-ADCD-480C-B693-710D7E1A43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102.45</c:v>
                </c:pt>
                <c:pt idx="2">
                  <c:v>105.18</c:v>
                </c:pt>
                <c:pt idx="3">
                  <c:v>107.75</c:v>
                </c:pt>
                <c:pt idx="4">
                  <c:v>105.46</c:v>
                </c:pt>
              </c:numCache>
            </c:numRef>
          </c:val>
          <c:extLst>
            <c:ext xmlns:c16="http://schemas.microsoft.com/office/drawing/2014/chart" uri="{C3380CC4-5D6E-409C-BE32-E72D297353CC}">
              <c16:uniqueId val="{00000000-CCC9-493E-97AC-400CC95E1B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103.6</c:v>
                </c:pt>
                <c:pt idx="2">
                  <c:v>106.37</c:v>
                </c:pt>
                <c:pt idx="3">
                  <c:v>106.07</c:v>
                </c:pt>
                <c:pt idx="4">
                  <c:v>105.5</c:v>
                </c:pt>
              </c:numCache>
            </c:numRef>
          </c:val>
          <c:smooth val="0"/>
          <c:extLst>
            <c:ext xmlns:c16="http://schemas.microsoft.com/office/drawing/2014/chart" uri="{C3380CC4-5D6E-409C-BE32-E72D297353CC}">
              <c16:uniqueId val="{00000001-CCC9-493E-97AC-400CC95E1B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3.84</c:v>
                </c:pt>
                <c:pt idx="2">
                  <c:v>7.17</c:v>
                </c:pt>
                <c:pt idx="3">
                  <c:v>11.6</c:v>
                </c:pt>
                <c:pt idx="4">
                  <c:v>15.73</c:v>
                </c:pt>
              </c:numCache>
            </c:numRef>
          </c:val>
          <c:extLst>
            <c:ext xmlns:c16="http://schemas.microsoft.com/office/drawing/2014/chart" uri="{C3380CC4-5D6E-409C-BE32-E72D297353CC}">
              <c16:uniqueId val="{00000000-6B29-4BB8-94EF-DEDB9F9A7D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23.06</c:v>
                </c:pt>
                <c:pt idx="2">
                  <c:v>20.34</c:v>
                </c:pt>
                <c:pt idx="3">
                  <c:v>21.85</c:v>
                </c:pt>
                <c:pt idx="4">
                  <c:v>25.19</c:v>
                </c:pt>
              </c:numCache>
            </c:numRef>
          </c:val>
          <c:smooth val="0"/>
          <c:extLst>
            <c:ext xmlns:c16="http://schemas.microsoft.com/office/drawing/2014/chart" uri="{C3380CC4-5D6E-409C-BE32-E72D297353CC}">
              <c16:uniqueId val="{00000001-6B29-4BB8-94EF-DEDB9F9A7D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79E-4330-9F60-48970792B1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79E-4330-9F60-48970792B1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4E6-4F63-9A02-E65CEFDE61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193.99</c:v>
                </c:pt>
                <c:pt idx="2">
                  <c:v>139.02000000000001</c:v>
                </c:pt>
                <c:pt idx="3">
                  <c:v>132.04</c:v>
                </c:pt>
                <c:pt idx="4">
                  <c:v>145.43</c:v>
                </c:pt>
              </c:numCache>
            </c:numRef>
          </c:val>
          <c:smooth val="0"/>
          <c:extLst>
            <c:ext xmlns:c16="http://schemas.microsoft.com/office/drawing/2014/chart" uri="{C3380CC4-5D6E-409C-BE32-E72D297353CC}">
              <c16:uniqueId val="{00000001-A4E6-4F63-9A02-E65CEFDE61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18.98</c:v>
                </c:pt>
                <c:pt idx="2">
                  <c:v>17.73</c:v>
                </c:pt>
                <c:pt idx="3">
                  <c:v>21.03</c:v>
                </c:pt>
                <c:pt idx="4">
                  <c:v>23.23</c:v>
                </c:pt>
              </c:numCache>
            </c:numRef>
          </c:val>
          <c:extLst>
            <c:ext xmlns:c16="http://schemas.microsoft.com/office/drawing/2014/chart" uri="{C3380CC4-5D6E-409C-BE32-E72D297353CC}">
              <c16:uniqueId val="{00000000-5E00-4EC6-99BB-734C1CEB0B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26.99</c:v>
                </c:pt>
                <c:pt idx="2">
                  <c:v>29.13</c:v>
                </c:pt>
                <c:pt idx="3">
                  <c:v>35.69</c:v>
                </c:pt>
                <c:pt idx="4">
                  <c:v>38.4</c:v>
                </c:pt>
              </c:numCache>
            </c:numRef>
          </c:val>
          <c:smooth val="0"/>
          <c:extLst>
            <c:ext xmlns:c16="http://schemas.microsoft.com/office/drawing/2014/chart" uri="{C3380CC4-5D6E-409C-BE32-E72D297353CC}">
              <c16:uniqueId val="{00000001-5E00-4EC6-99BB-734C1CEB0B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3638.01</c:v>
                </c:pt>
                <c:pt idx="2">
                  <c:v>3199.85</c:v>
                </c:pt>
                <c:pt idx="3">
                  <c:v>2758.54</c:v>
                </c:pt>
                <c:pt idx="4">
                  <c:v>2333.65</c:v>
                </c:pt>
              </c:numCache>
            </c:numRef>
          </c:val>
          <c:extLst>
            <c:ext xmlns:c16="http://schemas.microsoft.com/office/drawing/2014/chart" uri="{C3380CC4-5D6E-409C-BE32-E72D297353CC}">
              <c16:uniqueId val="{00000000-78EE-49F3-BD5B-8F18BA70A1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826.83</c:v>
                </c:pt>
                <c:pt idx="2">
                  <c:v>867.83</c:v>
                </c:pt>
                <c:pt idx="3">
                  <c:v>791.76</c:v>
                </c:pt>
                <c:pt idx="4">
                  <c:v>900.82</c:v>
                </c:pt>
              </c:numCache>
            </c:numRef>
          </c:val>
          <c:smooth val="0"/>
          <c:extLst>
            <c:ext xmlns:c16="http://schemas.microsoft.com/office/drawing/2014/chart" uri="{C3380CC4-5D6E-409C-BE32-E72D297353CC}">
              <c16:uniqueId val="{00000001-78EE-49F3-BD5B-8F18BA70A1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100</c:v>
                </c:pt>
                <c:pt idx="2">
                  <c:v>99.36</c:v>
                </c:pt>
                <c:pt idx="3">
                  <c:v>99.96</c:v>
                </c:pt>
                <c:pt idx="4">
                  <c:v>71.67</c:v>
                </c:pt>
              </c:numCache>
            </c:numRef>
          </c:val>
          <c:extLst>
            <c:ext xmlns:c16="http://schemas.microsoft.com/office/drawing/2014/chart" uri="{C3380CC4-5D6E-409C-BE32-E72D297353CC}">
              <c16:uniqueId val="{00000000-0819-46D6-A487-5C11B44A07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57.31</c:v>
                </c:pt>
                <c:pt idx="2">
                  <c:v>57.08</c:v>
                </c:pt>
                <c:pt idx="3">
                  <c:v>56.26</c:v>
                </c:pt>
                <c:pt idx="4">
                  <c:v>52.94</c:v>
                </c:pt>
              </c:numCache>
            </c:numRef>
          </c:val>
          <c:smooth val="0"/>
          <c:extLst>
            <c:ext xmlns:c16="http://schemas.microsoft.com/office/drawing/2014/chart" uri="{C3380CC4-5D6E-409C-BE32-E72D297353CC}">
              <c16:uniqueId val="{00000001-0819-46D6-A487-5C11B44A07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150.35</c:v>
                </c:pt>
                <c:pt idx="2">
                  <c:v>150</c:v>
                </c:pt>
                <c:pt idx="3">
                  <c:v>150</c:v>
                </c:pt>
                <c:pt idx="4">
                  <c:v>210.34</c:v>
                </c:pt>
              </c:numCache>
            </c:numRef>
          </c:val>
          <c:extLst>
            <c:ext xmlns:c16="http://schemas.microsoft.com/office/drawing/2014/chart" uri="{C3380CC4-5D6E-409C-BE32-E72D297353CC}">
              <c16:uniqueId val="{00000000-AA6D-408A-991F-3E0E37E43D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A6D-408A-991F-3E0E37E43D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70" zoomScaleNormal="70" workbookViewId="0">
      <selection activeCell="CA71" sqref="CA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長野県　松川町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12742</v>
      </c>
      <c r="AM8" s="55"/>
      <c r="AN8" s="55"/>
      <c r="AO8" s="55"/>
      <c r="AP8" s="55"/>
      <c r="AQ8" s="55"/>
      <c r="AR8" s="55"/>
      <c r="AS8" s="55"/>
      <c r="AT8" s="54">
        <f>データ!T6</f>
        <v>72.790000000000006</v>
      </c>
      <c r="AU8" s="54"/>
      <c r="AV8" s="54"/>
      <c r="AW8" s="54"/>
      <c r="AX8" s="54"/>
      <c r="AY8" s="54"/>
      <c r="AZ8" s="54"/>
      <c r="BA8" s="54"/>
      <c r="BB8" s="54">
        <f>データ!U6</f>
        <v>175.05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70.63</v>
      </c>
      <c r="J10" s="54"/>
      <c r="K10" s="54"/>
      <c r="L10" s="54"/>
      <c r="M10" s="54"/>
      <c r="N10" s="54"/>
      <c r="O10" s="54"/>
      <c r="P10" s="54">
        <f>データ!P6</f>
        <v>42.05</v>
      </c>
      <c r="Q10" s="54"/>
      <c r="R10" s="54"/>
      <c r="S10" s="54"/>
      <c r="T10" s="54"/>
      <c r="U10" s="54"/>
      <c r="V10" s="54"/>
      <c r="W10" s="54">
        <f>データ!Q6</f>
        <v>96.29</v>
      </c>
      <c r="X10" s="54"/>
      <c r="Y10" s="54"/>
      <c r="Z10" s="54"/>
      <c r="AA10" s="54"/>
      <c r="AB10" s="54"/>
      <c r="AC10" s="54"/>
      <c r="AD10" s="55">
        <f>データ!R6</f>
        <v>2882</v>
      </c>
      <c r="AE10" s="55"/>
      <c r="AF10" s="55"/>
      <c r="AG10" s="55"/>
      <c r="AH10" s="55"/>
      <c r="AI10" s="55"/>
      <c r="AJ10" s="55"/>
      <c r="AK10" s="2"/>
      <c r="AL10" s="55">
        <f>データ!V6</f>
        <v>5336</v>
      </c>
      <c r="AM10" s="55"/>
      <c r="AN10" s="55"/>
      <c r="AO10" s="55"/>
      <c r="AP10" s="55"/>
      <c r="AQ10" s="55"/>
      <c r="AR10" s="55"/>
      <c r="AS10" s="55"/>
      <c r="AT10" s="54">
        <f>データ!W6</f>
        <v>2.2400000000000002</v>
      </c>
      <c r="AU10" s="54"/>
      <c r="AV10" s="54"/>
      <c r="AW10" s="54"/>
      <c r="AX10" s="54"/>
      <c r="AY10" s="54"/>
      <c r="AZ10" s="54"/>
      <c r="BA10" s="54"/>
      <c r="BB10" s="54">
        <f>データ!X6</f>
        <v>2382.14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Zfz9ZeWOM2HQpwsqKu9dLFmba2Z+aW+kvtNOMo4LIVMq8o1CTuB2S4MzGuhjYHjGVaU9OHHoSsw3SqN5TjXcUA==" saltValue="D7KyEpXUvCiXgq+ZeU9i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204021</v>
      </c>
      <c r="D6" s="19">
        <f t="shared" si="3"/>
        <v>46</v>
      </c>
      <c r="E6" s="19">
        <f t="shared" si="3"/>
        <v>17</v>
      </c>
      <c r="F6" s="19">
        <f t="shared" si="3"/>
        <v>5</v>
      </c>
      <c r="G6" s="19">
        <f t="shared" si="3"/>
        <v>0</v>
      </c>
      <c r="H6" s="19" t="str">
        <f t="shared" si="3"/>
        <v>長野県　松川町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70.63</v>
      </c>
      <c r="P6" s="20">
        <f t="shared" si="3"/>
        <v>42.05</v>
      </c>
      <c r="Q6" s="20">
        <f t="shared" si="3"/>
        <v>96.29</v>
      </c>
      <c r="R6" s="20">
        <f t="shared" si="3"/>
        <v>2882</v>
      </c>
      <c r="S6" s="20">
        <f t="shared" si="3"/>
        <v>12742</v>
      </c>
      <c r="T6" s="20">
        <f t="shared" si="3"/>
        <v>72.790000000000006</v>
      </c>
      <c r="U6" s="20">
        <f t="shared" si="3"/>
        <v>175.05</v>
      </c>
      <c r="V6" s="20">
        <f t="shared" si="3"/>
        <v>5336</v>
      </c>
      <c r="W6" s="20">
        <f t="shared" si="3"/>
        <v>2.2400000000000002</v>
      </c>
      <c r="X6" s="20">
        <f t="shared" si="3"/>
        <v>2382.14</v>
      </c>
      <c r="Y6" s="21" t="str">
        <f>IF(Y7="",NA(),Y7)</f>
        <v>-</v>
      </c>
      <c r="Z6" s="21">
        <f t="shared" ref="Z6:AH6" si="4">IF(Z7="",NA(),Z7)</f>
        <v>102.45</v>
      </c>
      <c r="AA6" s="21">
        <f t="shared" si="4"/>
        <v>105.18</v>
      </c>
      <c r="AB6" s="21">
        <f t="shared" si="4"/>
        <v>107.75</v>
      </c>
      <c r="AC6" s="21">
        <f t="shared" si="4"/>
        <v>105.46</v>
      </c>
      <c r="AD6" s="21" t="str">
        <f t="shared" si="4"/>
        <v>-</v>
      </c>
      <c r="AE6" s="21">
        <f t="shared" si="4"/>
        <v>103.6</v>
      </c>
      <c r="AF6" s="21">
        <f t="shared" si="4"/>
        <v>106.37</v>
      </c>
      <c r="AG6" s="21">
        <f t="shared" si="4"/>
        <v>106.07</v>
      </c>
      <c r="AH6" s="21">
        <f t="shared" si="4"/>
        <v>105.5</v>
      </c>
      <c r="AI6" s="20" t="str">
        <f>IF(AI7="","",IF(AI7="-","【-】","【"&amp;SUBSTITUTE(TEXT(AI7,"#,##0.00"),"-","△")&amp;"】"))</f>
        <v>【103.61】</v>
      </c>
      <c r="AJ6" s="21" t="str">
        <f>IF(AJ7="",NA(),AJ7)</f>
        <v>-</v>
      </c>
      <c r="AK6" s="20">
        <f t="shared" ref="AK6:AS6" si="5">IF(AK7="",NA(),AK7)</f>
        <v>0</v>
      </c>
      <c r="AL6" s="20">
        <f t="shared" si="5"/>
        <v>0</v>
      </c>
      <c r="AM6" s="20">
        <f t="shared" si="5"/>
        <v>0</v>
      </c>
      <c r="AN6" s="20">
        <f t="shared" si="5"/>
        <v>0</v>
      </c>
      <c r="AO6" s="21" t="str">
        <f t="shared" si="5"/>
        <v>-</v>
      </c>
      <c r="AP6" s="21">
        <f t="shared" si="5"/>
        <v>193.99</v>
      </c>
      <c r="AQ6" s="21">
        <f t="shared" si="5"/>
        <v>139.02000000000001</v>
      </c>
      <c r="AR6" s="21">
        <f t="shared" si="5"/>
        <v>132.04</v>
      </c>
      <c r="AS6" s="21">
        <f t="shared" si="5"/>
        <v>145.43</v>
      </c>
      <c r="AT6" s="20" t="str">
        <f>IF(AT7="","",IF(AT7="-","【-】","【"&amp;SUBSTITUTE(TEXT(AT7,"#,##0.00"),"-","△")&amp;"】"))</f>
        <v>【133.62】</v>
      </c>
      <c r="AU6" s="21" t="str">
        <f>IF(AU7="",NA(),AU7)</f>
        <v>-</v>
      </c>
      <c r="AV6" s="21">
        <f t="shared" ref="AV6:BD6" si="6">IF(AV7="",NA(),AV7)</f>
        <v>18.98</v>
      </c>
      <c r="AW6" s="21">
        <f t="shared" si="6"/>
        <v>17.73</v>
      </c>
      <c r="AX6" s="21">
        <f t="shared" si="6"/>
        <v>21.03</v>
      </c>
      <c r="AY6" s="21">
        <f t="shared" si="6"/>
        <v>23.23</v>
      </c>
      <c r="AZ6" s="21" t="str">
        <f t="shared" si="6"/>
        <v>-</v>
      </c>
      <c r="BA6" s="21">
        <f t="shared" si="6"/>
        <v>26.99</v>
      </c>
      <c r="BB6" s="21">
        <f t="shared" si="6"/>
        <v>29.13</v>
      </c>
      <c r="BC6" s="21">
        <f t="shared" si="6"/>
        <v>35.69</v>
      </c>
      <c r="BD6" s="21">
        <f t="shared" si="6"/>
        <v>38.4</v>
      </c>
      <c r="BE6" s="20" t="str">
        <f>IF(BE7="","",IF(BE7="-","【-】","【"&amp;SUBSTITUTE(TEXT(BE7,"#,##0.00"),"-","△")&amp;"】"))</f>
        <v>【36.94】</v>
      </c>
      <c r="BF6" s="21" t="str">
        <f>IF(BF7="",NA(),BF7)</f>
        <v>-</v>
      </c>
      <c r="BG6" s="21">
        <f t="shared" ref="BG6:BO6" si="7">IF(BG7="",NA(),BG7)</f>
        <v>3638.01</v>
      </c>
      <c r="BH6" s="21">
        <f t="shared" si="7"/>
        <v>3199.85</v>
      </c>
      <c r="BI6" s="21">
        <f t="shared" si="7"/>
        <v>2758.54</v>
      </c>
      <c r="BJ6" s="21">
        <f t="shared" si="7"/>
        <v>2333.65</v>
      </c>
      <c r="BK6" s="21" t="str">
        <f t="shared" si="7"/>
        <v>-</v>
      </c>
      <c r="BL6" s="21">
        <f t="shared" si="7"/>
        <v>826.83</v>
      </c>
      <c r="BM6" s="21">
        <f t="shared" si="7"/>
        <v>867.83</v>
      </c>
      <c r="BN6" s="21">
        <f t="shared" si="7"/>
        <v>791.76</v>
      </c>
      <c r="BO6" s="21">
        <f t="shared" si="7"/>
        <v>900.82</v>
      </c>
      <c r="BP6" s="20" t="str">
        <f>IF(BP7="","",IF(BP7="-","【-】","【"&amp;SUBSTITUTE(TEXT(BP7,"#,##0.00"),"-","△")&amp;"】"))</f>
        <v>【809.19】</v>
      </c>
      <c r="BQ6" s="21" t="str">
        <f>IF(BQ7="",NA(),BQ7)</f>
        <v>-</v>
      </c>
      <c r="BR6" s="21">
        <f t="shared" ref="BR6:BZ6" si="8">IF(BR7="",NA(),BR7)</f>
        <v>100</v>
      </c>
      <c r="BS6" s="21">
        <f t="shared" si="8"/>
        <v>99.36</v>
      </c>
      <c r="BT6" s="21">
        <f t="shared" si="8"/>
        <v>99.96</v>
      </c>
      <c r="BU6" s="21">
        <f t="shared" si="8"/>
        <v>71.67</v>
      </c>
      <c r="BV6" s="21" t="str">
        <f t="shared" si="8"/>
        <v>-</v>
      </c>
      <c r="BW6" s="21">
        <f t="shared" si="8"/>
        <v>57.31</v>
      </c>
      <c r="BX6" s="21">
        <f t="shared" si="8"/>
        <v>57.08</v>
      </c>
      <c r="BY6" s="21">
        <f t="shared" si="8"/>
        <v>56.26</v>
      </c>
      <c r="BZ6" s="21">
        <f t="shared" si="8"/>
        <v>52.94</v>
      </c>
      <c r="CA6" s="20" t="str">
        <f>IF(CA7="","",IF(CA7="-","【-】","【"&amp;SUBSTITUTE(TEXT(CA7,"#,##0.00"),"-","△")&amp;"】"))</f>
        <v>【57.02】</v>
      </c>
      <c r="CB6" s="21" t="str">
        <f>IF(CB7="",NA(),CB7)</f>
        <v>-</v>
      </c>
      <c r="CC6" s="21">
        <f t="shared" ref="CC6:CK6" si="9">IF(CC7="",NA(),CC7)</f>
        <v>150.35</v>
      </c>
      <c r="CD6" s="21">
        <f t="shared" si="9"/>
        <v>150</v>
      </c>
      <c r="CE6" s="21">
        <f t="shared" si="9"/>
        <v>150</v>
      </c>
      <c r="CF6" s="21">
        <f t="shared" si="9"/>
        <v>210.34</v>
      </c>
      <c r="CG6" s="21" t="str">
        <f t="shared" si="9"/>
        <v>-</v>
      </c>
      <c r="CH6" s="21">
        <f t="shared" si="9"/>
        <v>273.52</v>
      </c>
      <c r="CI6" s="21">
        <f t="shared" si="9"/>
        <v>274.99</v>
      </c>
      <c r="CJ6" s="21">
        <f t="shared" si="9"/>
        <v>282.08999999999997</v>
      </c>
      <c r="CK6" s="21">
        <f t="shared" si="9"/>
        <v>303.27999999999997</v>
      </c>
      <c r="CL6" s="20" t="str">
        <f>IF(CL7="","",IF(CL7="-","【-】","【"&amp;SUBSTITUTE(TEXT(CL7,"#,##0.00"),"-","△")&amp;"】"))</f>
        <v>【273.68】</v>
      </c>
      <c r="CM6" s="21" t="str">
        <f>IF(CM7="",NA(),CM7)</f>
        <v>-</v>
      </c>
      <c r="CN6" s="21">
        <f t="shared" ref="CN6:CV6" si="10">IF(CN7="",NA(),CN7)</f>
        <v>32</v>
      </c>
      <c r="CO6" s="21">
        <f t="shared" si="10"/>
        <v>51.28</v>
      </c>
      <c r="CP6" s="21">
        <f t="shared" si="10"/>
        <v>49.7</v>
      </c>
      <c r="CQ6" s="21">
        <f t="shared" si="10"/>
        <v>48.89</v>
      </c>
      <c r="CR6" s="21" t="str">
        <f t="shared" si="10"/>
        <v>-</v>
      </c>
      <c r="CS6" s="21">
        <f t="shared" si="10"/>
        <v>50.14</v>
      </c>
      <c r="CT6" s="21">
        <f t="shared" si="10"/>
        <v>54.83</v>
      </c>
      <c r="CU6" s="21">
        <f t="shared" si="10"/>
        <v>66.53</v>
      </c>
      <c r="CV6" s="21">
        <f t="shared" si="10"/>
        <v>52.35</v>
      </c>
      <c r="CW6" s="20" t="str">
        <f>IF(CW7="","",IF(CW7="-","【-】","【"&amp;SUBSTITUTE(TEXT(CW7,"#,##0.00"),"-","△")&amp;"】"))</f>
        <v>【52.55】</v>
      </c>
      <c r="CX6" s="21" t="str">
        <f>IF(CX7="",NA(),CX7)</f>
        <v>-</v>
      </c>
      <c r="CY6" s="21">
        <f t="shared" ref="CY6:DG6" si="11">IF(CY7="",NA(),CY7)</f>
        <v>77.709999999999994</v>
      </c>
      <c r="CZ6" s="21">
        <f t="shared" si="11"/>
        <v>80.87</v>
      </c>
      <c r="DA6" s="21">
        <f t="shared" si="11"/>
        <v>86.84</v>
      </c>
      <c r="DB6" s="21">
        <f t="shared" si="11"/>
        <v>86.84</v>
      </c>
      <c r="DC6" s="21" t="str">
        <f t="shared" si="11"/>
        <v>-</v>
      </c>
      <c r="DD6" s="21">
        <f t="shared" si="11"/>
        <v>84.98</v>
      </c>
      <c r="DE6" s="21">
        <f t="shared" si="11"/>
        <v>84.7</v>
      </c>
      <c r="DF6" s="21">
        <f t="shared" si="11"/>
        <v>84.67</v>
      </c>
      <c r="DG6" s="21">
        <f t="shared" si="11"/>
        <v>84.39</v>
      </c>
      <c r="DH6" s="20" t="str">
        <f>IF(DH7="","",IF(DH7="-","【-】","【"&amp;SUBSTITUTE(TEXT(DH7,"#,##0.00"),"-","△")&amp;"】"))</f>
        <v>【87.30】</v>
      </c>
      <c r="DI6" s="21" t="str">
        <f>IF(DI7="",NA(),DI7)</f>
        <v>-</v>
      </c>
      <c r="DJ6" s="21">
        <f t="shared" ref="DJ6:DR6" si="12">IF(DJ7="",NA(),DJ7)</f>
        <v>3.84</v>
      </c>
      <c r="DK6" s="21">
        <f t="shared" si="12"/>
        <v>7.17</v>
      </c>
      <c r="DL6" s="21">
        <f t="shared" si="12"/>
        <v>11.6</v>
      </c>
      <c r="DM6" s="21">
        <f t="shared" si="12"/>
        <v>15.73</v>
      </c>
      <c r="DN6" s="21" t="str">
        <f t="shared" si="12"/>
        <v>-</v>
      </c>
      <c r="DO6" s="21">
        <f t="shared" si="12"/>
        <v>23.06</v>
      </c>
      <c r="DP6" s="21">
        <f t="shared" si="12"/>
        <v>20.34</v>
      </c>
      <c r="DQ6" s="21">
        <f t="shared" si="12"/>
        <v>21.85</v>
      </c>
      <c r="DR6" s="21">
        <f t="shared" si="12"/>
        <v>25.19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204021</v>
      </c>
      <c r="D7" s="23">
        <v>46</v>
      </c>
      <c r="E7" s="23">
        <v>17</v>
      </c>
      <c r="F7" s="23">
        <v>5</v>
      </c>
      <c r="G7" s="23">
        <v>0</v>
      </c>
      <c r="H7" s="23" t="s">
        <v>96</v>
      </c>
      <c r="I7" s="23" t="s">
        <v>97</v>
      </c>
      <c r="J7" s="23" t="s">
        <v>98</v>
      </c>
      <c r="K7" s="23" t="s">
        <v>99</v>
      </c>
      <c r="L7" s="23" t="s">
        <v>100</v>
      </c>
      <c r="M7" s="23" t="s">
        <v>101</v>
      </c>
      <c r="N7" s="24" t="s">
        <v>102</v>
      </c>
      <c r="O7" s="24">
        <v>70.63</v>
      </c>
      <c r="P7" s="24">
        <v>42.05</v>
      </c>
      <c r="Q7" s="24">
        <v>96.29</v>
      </c>
      <c r="R7" s="24">
        <v>2882</v>
      </c>
      <c r="S7" s="24">
        <v>12742</v>
      </c>
      <c r="T7" s="24">
        <v>72.790000000000006</v>
      </c>
      <c r="U7" s="24">
        <v>175.05</v>
      </c>
      <c r="V7" s="24">
        <v>5336</v>
      </c>
      <c r="W7" s="24">
        <v>2.2400000000000002</v>
      </c>
      <c r="X7" s="24">
        <v>2382.14</v>
      </c>
      <c r="Y7" s="24" t="s">
        <v>102</v>
      </c>
      <c r="Z7" s="24">
        <v>102.45</v>
      </c>
      <c r="AA7" s="24">
        <v>105.18</v>
      </c>
      <c r="AB7" s="24">
        <v>107.75</v>
      </c>
      <c r="AC7" s="24">
        <v>105.46</v>
      </c>
      <c r="AD7" s="24" t="s">
        <v>102</v>
      </c>
      <c r="AE7" s="24">
        <v>103.6</v>
      </c>
      <c r="AF7" s="24">
        <v>106.37</v>
      </c>
      <c r="AG7" s="24">
        <v>106.07</v>
      </c>
      <c r="AH7" s="24">
        <v>105.5</v>
      </c>
      <c r="AI7" s="24">
        <v>103.61</v>
      </c>
      <c r="AJ7" s="24" t="s">
        <v>102</v>
      </c>
      <c r="AK7" s="24">
        <v>0</v>
      </c>
      <c r="AL7" s="24">
        <v>0</v>
      </c>
      <c r="AM7" s="24">
        <v>0</v>
      </c>
      <c r="AN7" s="24">
        <v>0</v>
      </c>
      <c r="AO7" s="24" t="s">
        <v>102</v>
      </c>
      <c r="AP7" s="24">
        <v>193.99</v>
      </c>
      <c r="AQ7" s="24">
        <v>139.02000000000001</v>
      </c>
      <c r="AR7" s="24">
        <v>132.04</v>
      </c>
      <c r="AS7" s="24">
        <v>145.43</v>
      </c>
      <c r="AT7" s="24">
        <v>133.62</v>
      </c>
      <c r="AU7" s="24" t="s">
        <v>102</v>
      </c>
      <c r="AV7" s="24">
        <v>18.98</v>
      </c>
      <c r="AW7" s="24">
        <v>17.73</v>
      </c>
      <c r="AX7" s="24">
        <v>21.03</v>
      </c>
      <c r="AY7" s="24">
        <v>23.23</v>
      </c>
      <c r="AZ7" s="24" t="s">
        <v>102</v>
      </c>
      <c r="BA7" s="24">
        <v>26.99</v>
      </c>
      <c r="BB7" s="24">
        <v>29.13</v>
      </c>
      <c r="BC7" s="24">
        <v>35.69</v>
      </c>
      <c r="BD7" s="24">
        <v>38.4</v>
      </c>
      <c r="BE7" s="24">
        <v>36.94</v>
      </c>
      <c r="BF7" s="24" t="s">
        <v>102</v>
      </c>
      <c r="BG7" s="24">
        <v>3638.01</v>
      </c>
      <c r="BH7" s="24">
        <v>3199.85</v>
      </c>
      <c r="BI7" s="24">
        <v>2758.54</v>
      </c>
      <c r="BJ7" s="24">
        <v>2333.65</v>
      </c>
      <c r="BK7" s="24" t="s">
        <v>102</v>
      </c>
      <c r="BL7" s="24">
        <v>826.83</v>
      </c>
      <c r="BM7" s="24">
        <v>867.83</v>
      </c>
      <c r="BN7" s="24">
        <v>791.76</v>
      </c>
      <c r="BO7" s="24">
        <v>900.82</v>
      </c>
      <c r="BP7" s="24">
        <v>809.19</v>
      </c>
      <c r="BQ7" s="24" t="s">
        <v>102</v>
      </c>
      <c r="BR7" s="24">
        <v>100</v>
      </c>
      <c r="BS7" s="24">
        <v>99.36</v>
      </c>
      <c r="BT7" s="24">
        <v>99.96</v>
      </c>
      <c r="BU7" s="24">
        <v>71.67</v>
      </c>
      <c r="BV7" s="24" t="s">
        <v>102</v>
      </c>
      <c r="BW7" s="24">
        <v>57.31</v>
      </c>
      <c r="BX7" s="24">
        <v>57.08</v>
      </c>
      <c r="BY7" s="24">
        <v>56.26</v>
      </c>
      <c r="BZ7" s="24">
        <v>52.94</v>
      </c>
      <c r="CA7" s="24">
        <v>57.02</v>
      </c>
      <c r="CB7" s="24" t="s">
        <v>102</v>
      </c>
      <c r="CC7" s="24">
        <v>150.35</v>
      </c>
      <c r="CD7" s="24">
        <v>150</v>
      </c>
      <c r="CE7" s="24">
        <v>150</v>
      </c>
      <c r="CF7" s="24">
        <v>210.34</v>
      </c>
      <c r="CG7" s="24" t="s">
        <v>102</v>
      </c>
      <c r="CH7" s="24">
        <v>273.52</v>
      </c>
      <c r="CI7" s="24">
        <v>274.99</v>
      </c>
      <c r="CJ7" s="24">
        <v>282.08999999999997</v>
      </c>
      <c r="CK7" s="24">
        <v>303.27999999999997</v>
      </c>
      <c r="CL7" s="24">
        <v>273.68</v>
      </c>
      <c r="CM7" s="24" t="s">
        <v>102</v>
      </c>
      <c r="CN7" s="24">
        <v>32</v>
      </c>
      <c r="CO7" s="24">
        <v>51.28</v>
      </c>
      <c r="CP7" s="24">
        <v>49.7</v>
      </c>
      <c r="CQ7" s="24">
        <v>48.89</v>
      </c>
      <c r="CR7" s="24" t="s">
        <v>102</v>
      </c>
      <c r="CS7" s="24">
        <v>50.14</v>
      </c>
      <c r="CT7" s="24">
        <v>54.83</v>
      </c>
      <c r="CU7" s="24">
        <v>66.53</v>
      </c>
      <c r="CV7" s="24">
        <v>52.35</v>
      </c>
      <c r="CW7" s="24">
        <v>52.55</v>
      </c>
      <c r="CX7" s="24" t="s">
        <v>102</v>
      </c>
      <c r="CY7" s="24">
        <v>77.709999999999994</v>
      </c>
      <c r="CZ7" s="24">
        <v>80.87</v>
      </c>
      <c r="DA7" s="24">
        <v>86.84</v>
      </c>
      <c r="DB7" s="24">
        <v>86.84</v>
      </c>
      <c r="DC7" s="24" t="s">
        <v>102</v>
      </c>
      <c r="DD7" s="24">
        <v>84.98</v>
      </c>
      <c r="DE7" s="24">
        <v>84.7</v>
      </c>
      <c r="DF7" s="24">
        <v>84.67</v>
      </c>
      <c r="DG7" s="24">
        <v>84.39</v>
      </c>
      <c r="DH7" s="24">
        <v>87.3</v>
      </c>
      <c r="DI7" s="24" t="s">
        <v>102</v>
      </c>
      <c r="DJ7" s="24">
        <v>3.84</v>
      </c>
      <c r="DK7" s="24">
        <v>7.17</v>
      </c>
      <c r="DL7" s="24">
        <v>11.6</v>
      </c>
      <c r="DM7" s="24">
        <v>15.73</v>
      </c>
      <c r="DN7" s="24" t="s">
        <v>102</v>
      </c>
      <c r="DO7" s="24">
        <v>23.06</v>
      </c>
      <c r="DP7" s="24">
        <v>20.34</v>
      </c>
      <c r="DQ7" s="24">
        <v>21.85</v>
      </c>
      <c r="DR7" s="24">
        <v>25.19</v>
      </c>
      <c r="DS7" s="24">
        <v>27.11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cp:lastPrinted>2024-01-19T02:29:33Z</cp:lastPrinted>
  <dcterms:created xsi:type="dcterms:W3CDTF">2023-12-12T01:02:11Z</dcterms:created>
  <dcterms:modified xsi:type="dcterms:W3CDTF">2024-01-19T03:05:07Z</dcterms:modified>
  <cp:category/>
</cp:coreProperties>
</file>