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22.107\建設水道課\06　料金・下水道係\011　調査・報告\22　経営比較分析表\R03\"/>
    </mc:Choice>
  </mc:AlternateContent>
  <workbookProtection workbookAlgorithmName="SHA-512" workbookHashValue="8yXXX9TTU90J4QIMNEEcGI5mpu/Lu/6oRGvAP+m+6v0AbD9VZh7WFBWOmd+kDUxE71M005mpUE9ONm4JkvFGoA==" workbookSaltValue="fUpiTrqZCBdHPglOb0YMH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<sst xmlns="http://schemas.openxmlformats.org/spreadsheetml/2006/main" count="275" uniqueCount="117">
  <si>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</si>
  <si>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</si>
  <si>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</si>
  <si>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</si>
  <si>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</si>
  <si>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</si>
  <si>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</si>
  <si>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</si>
  <si>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</si>
  <si>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</si>
  <si>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</si>
  <si>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</si>
  <si>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</si>
  <si>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</si>
  <si>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</si>
  <si>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</si>
  <si>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</si>
  <si>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</si>
  <si>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</si>
  <si>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</si>
  <si>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</si>
  <si>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</si>
  <si>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</si>
  <si>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</si>
  <si>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</si>
  <si>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</si>
  <si>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</si>
  <si>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</si>
  <si>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</si>
  <si>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</si>
  <si>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</si>
  <si>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</si>
  <si>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</si>
  <si>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</si>
  <si>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</si>
  <si>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</si>
  <si>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</si>
  <si>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</si>
  <si>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</si>
  <si>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</si>
  <si>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</si>
  <si>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</si>
  <si>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</si>
  <si>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</si>
  <si>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</si>
  <si>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</si>
  <si>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</si>
  <si>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</si>
  <si>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</si>
  <si>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</si>
  <si>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</si>
  <si>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</si>
  <si>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</si>
  <si>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</si>
  <si>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</si>
  <si>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</si>
  <si>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</si>
  <si>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</si>
  <si>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</si>
  <si>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</si>
  <si>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</si>
  <si>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</si>
  <si>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</si>
  <si>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</si>
  <si>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</si>
  <si>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</si>
  <si>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</si>
  <si>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</si>
  <si>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</si>
  <si>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</si>
  <si>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</si>
  <si>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</si>
  <si>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</si>
  <si>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</si>
  <si>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</si>
  <si>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</si>
  <si>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</si>
  <si>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</si>
  <si>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</si>
  <si>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</si>
  <si>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</si>
  <si>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</si>
  <si>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</si>
  <si>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</si>
  <si>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</si>
  <si>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</si>
  <si>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</si>
  <si>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</si>
  <si>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</si>
  <si>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</si>
  <si>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</si>
  <si>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</si>
  <si>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</si>
  <si>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</si>
  <si>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</si>
  <si>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</si>
  <si>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</si>
  <si>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</si>
  <si>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</si>
  <si>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</si>
  <si>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</si>
  <si>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</si>
  <si>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</si>
  <si>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</si>
  <si>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</si>
  <si>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</si>
  <si>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</si>
  <si>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</si>
  <si>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</si>
  <si>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</si>
  <si>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</si>
  <si>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</si>
  <si>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</si>
  <si>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</si>
  <si>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①有形固定資産減価償却率は、類似団体平均より低い水準となっていますが、法適用から年数が浅いため、減価償却累計額が低いことが要因です。
②管渠老朽化率は0％で、法定耐用年数を経過する管渠はありませんが、計画的にカメラ調査を実施しており、状況把握と延命化に努めています。
③法定耐用年数を経過する管渠がないため、管渠の布設替等の老朽化対策は実施していません。</t>
    <rPh sb="40" eb="42">
      <t>ネンスウ</t>
    </rPh>
    <rPh sb="43" eb="44">
      <t>アサ</t>
    </rPh>
    <rPh sb="164" eb="167">
      <t>ロウキュウカ</t>
    </rPh>
    <rPh sb="167" eb="169">
      <t>タイサク</t>
    </rPh>
    <phoneticPr fontId="4"/>
  </si>
  <si>
    <t>①経常収支比率は100％以上で、経常損益は黒字となりましたが、一般会計繰入金（公費）への依存度が高い経営状況です。
②本年度の欠損金計上はありません。
③流動比率は類似団体平均以下、かつ100％を下回っており、短期的な支払能力不足を示しています。施設建設時の企業債償還（借金返済）が大きいことが主な要因です。不足分は一般会計繰入金（公費）に頼っています。
④企業債残高対事業規模比率は類似団体平均より高い水準にあります。今後は老朽化や災害対策など必要な投資とのバランスを調整しながら企業債残高の減少に努めます。
⑤⑥経費回収率、汚水処理原価ともに類似団体平均より健全な数値となっていますが、今後は人口減少に伴い、使用料収入の減少が見込まれます。現状での経費削減策にも限界があるため、抜本的な経営改革の取り組みが必要です。
⑦施設利用率は、類似団体平均と比較して低い水準となっています。施設利用率の改善に努めるとともに、施設の適正規模の検討を行います。
⑧水洗化率は平均よりも若干高い数値ですが、概ね横ばいで推移しています。加入促進等の取り組みが必要です。</t>
    <rPh sb="50" eb="52">
      <t>ケイエイ</t>
    </rPh>
    <rPh sb="84" eb="86">
      <t>ルイジ</t>
    </rPh>
    <rPh sb="86" eb="88">
      <t>ダンタイ</t>
    </rPh>
    <rPh sb="88" eb="90">
      <t>ヘイキン</t>
    </rPh>
    <rPh sb="90" eb="92">
      <t>イカ</t>
    </rPh>
    <rPh sb="100" eb="102">
      <t>シタマワ</t>
    </rPh>
    <rPh sb="107" eb="110">
      <t>タンキテキ</t>
    </rPh>
    <rPh sb="111" eb="113">
      <t>シハライ</t>
    </rPh>
    <rPh sb="113" eb="115">
      <t>ノウリョク</t>
    </rPh>
    <rPh sb="115" eb="117">
      <t>フソク</t>
    </rPh>
    <rPh sb="118" eb="119">
      <t>シメ</t>
    </rPh>
    <rPh sb="125" eb="127">
      <t>シセツ</t>
    </rPh>
    <rPh sb="127" eb="129">
      <t>ケンセツ</t>
    </rPh>
    <rPh sb="129" eb="130">
      <t>ジ</t>
    </rPh>
    <rPh sb="131" eb="133">
      <t>キギョウ</t>
    </rPh>
    <rPh sb="133" eb="134">
      <t>サイ</t>
    </rPh>
    <rPh sb="134" eb="136">
      <t>ショウカン</t>
    </rPh>
    <rPh sb="137" eb="139">
      <t>シャッキン</t>
    </rPh>
    <rPh sb="139" eb="141">
      <t>ヘンサイ</t>
    </rPh>
    <rPh sb="143" eb="144">
      <t>オオ</t>
    </rPh>
    <rPh sb="149" eb="150">
      <t>オモ</t>
    </rPh>
    <rPh sb="151" eb="153">
      <t>ヨウイン</t>
    </rPh>
    <rPh sb="156" eb="159">
      <t>フソクブン</t>
    </rPh>
    <rPh sb="172" eb="173">
      <t>タヨ</t>
    </rPh>
    <rPh sb="253" eb="254">
      <t>ツト</t>
    </rPh>
    <rPh sb="302" eb="304">
      <t>ジンコウ</t>
    </rPh>
    <rPh sb="304" eb="306">
      <t>ゲンショウ</t>
    </rPh>
    <rPh sb="307" eb="308">
      <t>トモナ</t>
    </rPh>
    <rPh sb="453" eb="454">
      <t>オオム</t>
    </rPh>
    <rPh sb="455" eb="456">
      <t>ヨコ</t>
    </rPh>
    <rPh sb="459" eb="461">
      <t>スイイ</t>
    </rPh>
    <phoneticPr fontId="4"/>
  </si>
  <si>
    <t>　下水道事業経営については、人口減少による使用料収入の減少や、施設の老朽化に伴う改築更新需要の増大、震災や浸水等災害時の機能維持のための対策など課題が山積しています。
　接続促進や使用料の改定による収入確保に対する取り組みや、隣接する農集排処理区の統合による汚水処理の効率化など持続可能な事業運営に向けた検討を進めます。
　平成28年に策定した「下水道事業経営戦略」に基づき、引き続き効率化等を推進し、今後とも健全経営に努めていきます。
　</t>
    <rPh sb="27" eb="2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</si>
</sst>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8D5-46A5-8AE7-FFCDB85100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0.25</c:v>
                </c:pt>
                <c:pt idx="4">
                  <c:v>0.05</c:v>
                </c:pt>
              </c:numCache>
            </c:numRef>
          </c:val>
          <c:smooth val="0"/>
          <c:extLst>
            <c:ext xmlns:c16="http://schemas.microsoft.com/office/drawing/2014/chart" uri="{C3380CC4-5D6E-409C-BE32-E72D297353CC}">
              <c16:uniqueId val="{00000001-88D5-46A5-8AE7-FFCDB85100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32</c:v>
                </c:pt>
                <c:pt idx="3">
                  <c:v>51.28</c:v>
                </c:pt>
                <c:pt idx="4">
                  <c:v>49.7</c:v>
                </c:pt>
              </c:numCache>
            </c:numRef>
          </c:val>
          <c:extLst>
            <c:ext xmlns:c16="http://schemas.microsoft.com/office/drawing/2014/chart" uri="{C3380CC4-5D6E-409C-BE32-E72D297353CC}">
              <c16:uniqueId val="{00000000-5F4B-44CD-9528-EE6435AAF0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50.14</c:v>
                </c:pt>
                <c:pt idx="3">
                  <c:v>54.83</c:v>
                </c:pt>
                <c:pt idx="4">
                  <c:v>66.53</c:v>
                </c:pt>
              </c:numCache>
            </c:numRef>
          </c:val>
          <c:smooth val="0"/>
          <c:extLst>
            <c:ext xmlns:c16="http://schemas.microsoft.com/office/drawing/2014/chart" uri="{C3380CC4-5D6E-409C-BE32-E72D297353CC}">
              <c16:uniqueId val="{00000001-5F4B-44CD-9528-EE6435AAF0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77.709999999999994</c:v>
                </c:pt>
                <c:pt idx="3">
                  <c:v>80.87</c:v>
                </c:pt>
                <c:pt idx="4">
                  <c:v>86.84</c:v>
                </c:pt>
              </c:numCache>
            </c:numRef>
          </c:val>
          <c:extLst>
            <c:ext xmlns:c16="http://schemas.microsoft.com/office/drawing/2014/chart" uri="{C3380CC4-5D6E-409C-BE32-E72D297353CC}">
              <c16:uniqueId val="{00000000-CDDC-4E8B-B67B-E0EFE8656D8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84.98</c:v>
                </c:pt>
                <c:pt idx="3">
                  <c:v>84.7</c:v>
                </c:pt>
                <c:pt idx="4">
                  <c:v>84.67</c:v>
                </c:pt>
              </c:numCache>
            </c:numRef>
          </c:val>
          <c:smooth val="0"/>
          <c:extLst>
            <c:ext xmlns:c16="http://schemas.microsoft.com/office/drawing/2014/chart" uri="{C3380CC4-5D6E-409C-BE32-E72D297353CC}">
              <c16:uniqueId val="{00000001-CDDC-4E8B-B67B-E0EFE8656D8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102.45</c:v>
                </c:pt>
                <c:pt idx="3">
                  <c:v>105.18</c:v>
                </c:pt>
                <c:pt idx="4">
                  <c:v>107.75</c:v>
                </c:pt>
              </c:numCache>
            </c:numRef>
          </c:val>
          <c:extLst>
            <c:ext xmlns:c16="http://schemas.microsoft.com/office/drawing/2014/chart" uri="{C3380CC4-5D6E-409C-BE32-E72D297353CC}">
              <c16:uniqueId val="{00000000-67C4-456C-BF6A-7B13F8BBF87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103.6</c:v>
                </c:pt>
                <c:pt idx="3">
                  <c:v>106.37</c:v>
                </c:pt>
                <c:pt idx="4">
                  <c:v>106.07</c:v>
                </c:pt>
              </c:numCache>
            </c:numRef>
          </c:val>
          <c:smooth val="0"/>
          <c:extLst>
            <c:ext xmlns:c16="http://schemas.microsoft.com/office/drawing/2014/chart" uri="{C3380CC4-5D6E-409C-BE32-E72D297353CC}">
              <c16:uniqueId val="{00000001-67C4-456C-BF6A-7B13F8BBF87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3.84</c:v>
                </c:pt>
                <c:pt idx="3">
                  <c:v>7.17</c:v>
                </c:pt>
                <c:pt idx="4">
                  <c:v>11.6</c:v>
                </c:pt>
              </c:numCache>
            </c:numRef>
          </c:val>
          <c:extLst>
            <c:ext xmlns:c16="http://schemas.microsoft.com/office/drawing/2014/chart" uri="{C3380CC4-5D6E-409C-BE32-E72D297353CC}">
              <c16:uniqueId val="{00000000-FBF2-4B3B-8C6E-9921F350CDC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23.06</c:v>
                </c:pt>
                <c:pt idx="3">
                  <c:v>20.34</c:v>
                </c:pt>
                <c:pt idx="4">
                  <c:v>21.85</c:v>
                </c:pt>
              </c:numCache>
            </c:numRef>
          </c:val>
          <c:smooth val="0"/>
          <c:extLst>
            <c:ext xmlns:c16="http://schemas.microsoft.com/office/drawing/2014/chart" uri="{C3380CC4-5D6E-409C-BE32-E72D297353CC}">
              <c16:uniqueId val="{00000001-FBF2-4B3B-8C6E-9921F350CDC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467-4396-B831-E467540BD1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D467-4396-B831-E467540BD1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09B-43E0-9B2B-B4F5CF77A5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193.99</c:v>
                </c:pt>
                <c:pt idx="3">
                  <c:v>139.02000000000001</c:v>
                </c:pt>
                <c:pt idx="4">
                  <c:v>132.04</c:v>
                </c:pt>
              </c:numCache>
            </c:numRef>
          </c:val>
          <c:smooth val="0"/>
          <c:extLst>
            <c:ext xmlns:c16="http://schemas.microsoft.com/office/drawing/2014/chart" uri="{C3380CC4-5D6E-409C-BE32-E72D297353CC}">
              <c16:uniqueId val="{00000001-809B-43E0-9B2B-B4F5CF77A5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18.98</c:v>
                </c:pt>
                <c:pt idx="3">
                  <c:v>17.73</c:v>
                </c:pt>
                <c:pt idx="4">
                  <c:v>21.03</c:v>
                </c:pt>
              </c:numCache>
            </c:numRef>
          </c:val>
          <c:extLst>
            <c:ext xmlns:c16="http://schemas.microsoft.com/office/drawing/2014/chart" uri="{C3380CC4-5D6E-409C-BE32-E72D297353CC}">
              <c16:uniqueId val="{00000000-8694-4A09-8DCB-7C2EEDF1379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26.99</c:v>
                </c:pt>
                <c:pt idx="3">
                  <c:v>29.13</c:v>
                </c:pt>
                <c:pt idx="4">
                  <c:v>35.69</c:v>
                </c:pt>
              </c:numCache>
            </c:numRef>
          </c:val>
          <c:smooth val="0"/>
          <c:extLst>
            <c:ext xmlns:c16="http://schemas.microsoft.com/office/drawing/2014/chart" uri="{C3380CC4-5D6E-409C-BE32-E72D297353CC}">
              <c16:uniqueId val="{00000001-8694-4A09-8DCB-7C2EEDF1379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3638.01</c:v>
                </c:pt>
                <c:pt idx="3">
                  <c:v>3199.85</c:v>
                </c:pt>
                <c:pt idx="4">
                  <c:v>2758.54</c:v>
                </c:pt>
              </c:numCache>
            </c:numRef>
          </c:val>
          <c:extLst>
            <c:ext xmlns:c16="http://schemas.microsoft.com/office/drawing/2014/chart" uri="{C3380CC4-5D6E-409C-BE32-E72D297353CC}">
              <c16:uniqueId val="{00000000-204C-4781-8082-D08AE596AF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826.83</c:v>
                </c:pt>
                <c:pt idx="3">
                  <c:v>867.83</c:v>
                </c:pt>
                <c:pt idx="4">
                  <c:v>791.76</c:v>
                </c:pt>
              </c:numCache>
            </c:numRef>
          </c:val>
          <c:smooth val="0"/>
          <c:extLst>
            <c:ext xmlns:c16="http://schemas.microsoft.com/office/drawing/2014/chart" uri="{C3380CC4-5D6E-409C-BE32-E72D297353CC}">
              <c16:uniqueId val="{00000001-204C-4781-8082-D08AE596AF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100</c:v>
                </c:pt>
                <c:pt idx="3">
                  <c:v>99.36</c:v>
                </c:pt>
                <c:pt idx="4">
                  <c:v>99.96</c:v>
                </c:pt>
              </c:numCache>
            </c:numRef>
          </c:val>
          <c:extLst>
            <c:ext xmlns:c16="http://schemas.microsoft.com/office/drawing/2014/chart" uri="{C3380CC4-5D6E-409C-BE32-E72D297353CC}">
              <c16:uniqueId val="{00000000-3A2C-47E8-950A-64C743F12D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57.31</c:v>
                </c:pt>
                <c:pt idx="3">
                  <c:v>57.08</c:v>
                </c:pt>
                <c:pt idx="4">
                  <c:v>56.26</c:v>
                </c:pt>
              </c:numCache>
            </c:numRef>
          </c:val>
          <c:smooth val="0"/>
          <c:extLst>
            <c:ext xmlns:c16="http://schemas.microsoft.com/office/drawing/2014/chart" uri="{C3380CC4-5D6E-409C-BE32-E72D297353CC}">
              <c16:uniqueId val="{00000001-3A2C-47E8-950A-64C743F12D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150.35</c:v>
                </c:pt>
                <c:pt idx="3">
                  <c:v>150</c:v>
                </c:pt>
                <c:pt idx="4">
                  <c:v>150</c:v>
                </c:pt>
              </c:numCache>
            </c:numRef>
          </c:val>
          <c:extLst>
            <c:ext xmlns:c16="http://schemas.microsoft.com/office/drawing/2014/chart" uri="{C3380CC4-5D6E-409C-BE32-E72D297353CC}">
              <c16:uniqueId val="{00000000-ABE8-4EED-8FD4-3AE944D6FBB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273.52</c:v>
                </c:pt>
                <c:pt idx="3">
                  <c:v>274.99</c:v>
                </c:pt>
                <c:pt idx="4">
                  <c:v>282.08999999999997</c:v>
                </c:pt>
              </c:numCache>
            </c:numRef>
          </c:val>
          <c:smooth val="0"/>
          <c:extLst>
            <c:ext xmlns:c16="http://schemas.microsoft.com/office/drawing/2014/chart" uri="{C3380CC4-5D6E-409C-BE32-E72D297353CC}">
              <c16:uniqueId val="{00000001-ABE8-4EED-8FD4-3AE944D6FBB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長野県　松川町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6">
        <f>データ!S6</f>
        <v>12843</v>
      </c>
      <c r="AM8" s="46"/>
      <c r="AN8" s="46"/>
      <c r="AO8" s="46"/>
      <c r="AP8" s="46"/>
      <c r="AQ8" s="46"/>
      <c r="AR8" s="46"/>
      <c r="AS8" s="46"/>
      <c r="AT8" s="45">
        <f>データ!T6</f>
        <v>72.790000000000006</v>
      </c>
      <c r="AU8" s="45"/>
      <c r="AV8" s="45"/>
      <c r="AW8" s="45"/>
      <c r="AX8" s="45"/>
      <c r="AY8" s="45"/>
      <c r="AZ8" s="45"/>
      <c r="BA8" s="45"/>
      <c r="BB8" s="45">
        <f>データ!U6</f>
        <v>176.44</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66.72</v>
      </c>
      <c r="J10" s="45"/>
      <c r="K10" s="45"/>
      <c r="L10" s="45"/>
      <c r="M10" s="45"/>
      <c r="N10" s="45"/>
      <c r="O10" s="45"/>
      <c r="P10" s="45">
        <f>データ!P6</f>
        <v>41.75</v>
      </c>
      <c r="Q10" s="45"/>
      <c r="R10" s="45"/>
      <c r="S10" s="45"/>
      <c r="T10" s="45"/>
      <c r="U10" s="45"/>
      <c r="V10" s="45"/>
      <c r="W10" s="45">
        <f>データ!Q6</f>
        <v>95.2</v>
      </c>
      <c r="X10" s="45"/>
      <c r="Y10" s="45"/>
      <c r="Z10" s="45"/>
      <c r="AA10" s="45"/>
      <c r="AB10" s="45"/>
      <c r="AC10" s="45"/>
      <c r="AD10" s="46">
        <f>データ!R6</f>
        <v>2882</v>
      </c>
      <c r="AE10" s="46"/>
      <c r="AF10" s="46"/>
      <c r="AG10" s="46"/>
      <c r="AH10" s="46"/>
      <c r="AI10" s="46"/>
      <c r="AJ10" s="46"/>
      <c r="AK10" s="2"/>
      <c r="AL10" s="46">
        <f>データ!V6</f>
        <v>5336</v>
      </c>
      <c r="AM10" s="46"/>
      <c r="AN10" s="46"/>
      <c r="AO10" s="46"/>
      <c r="AP10" s="46"/>
      <c r="AQ10" s="46"/>
      <c r="AR10" s="46"/>
      <c r="AS10" s="46"/>
      <c r="AT10" s="45">
        <f>データ!W6</f>
        <v>2.2400000000000002</v>
      </c>
      <c r="AU10" s="45"/>
      <c r="AV10" s="45"/>
      <c r="AW10" s="45"/>
      <c r="AX10" s="45"/>
      <c r="AY10" s="45"/>
      <c r="AZ10" s="45"/>
      <c r="BA10" s="45"/>
      <c r="BB10" s="45">
        <f>データ!X6</f>
        <v>2382.14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ka+XtXOOeO14y/BikK5Uvphtuxw4eCiKPKyvt2ZcWjrqs0kpEEFOHltdHZ80IKlAZNgi3nFZ8mNA/mzpSl1GWQ==" saltValue="PQjoYQ31dzQquikjaB+q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204021</v>
      </c>
      <c r="D6" s="19">
        <f t="shared" si="3"/>
        <v>46</v>
      </c>
      <c r="E6" s="19">
        <f t="shared" si="3"/>
        <v>17</v>
      </c>
      <c r="F6" s="19">
        <f t="shared" si="3"/>
        <v>5</v>
      </c>
      <c r="G6" s="19">
        <f t="shared" si="3"/>
        <v>0</v>
      </c>
      <c r="H6" s="19" t="str">
        <f t="shared" si="3"/>
        <v>長野県　松川町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66.72</v>
      </c>
      <c r="P6" s="20">
        <f t="shared" si="3"/>
        <v>41.75</v>
      </c>
      <c r="Q6" s="20">
        <f t="shared" si="3"/>
        <v>95.2</v>
      </c>
      <c r="R6" s="20">
        <f t="shared" si="3"/>
        <v>2882</v>
      </c>
      <c r="S6" s="20">
        <f t="shared" si="3"/>
        <v>12843</v>
      </c>
      <c r="T6" s="20">
        <f t="shared" si="3"/>
        <v>72.790000000000006</v>
      </c>
      <c r="U6" s="20">
        <f t="shared" si="3"/>
        <v>176.44</v>
      </c>
      <c r="V6" s="20">
        <f t="shared" si="3"/>
        <v>5336</v>
      </c>
      <c r="W6" s="20">
        <f t="shared" si="3"/>
        <v>2.2400000000000002</v>
      </c>
      <c r="X6" s="20">
        <f t="shared" si="3"/>
        <v>2382.14</v>
      </c>
      <c r="Y6" s="21" t="str">
        <f>IF(Y7="",NA(),Y7)</f>
        <v>-</v>
      </c>
      <c r="Z6" s="21" t="str">
        <f t="shared" ref="Z6:AH6" si="4">IF(Z7="",NA(),Z7)</f>
        <v>-</v>
      </c>
      <c r="AA6" s="21">
        <f t="shared" si="4"/>
        <v>102.45</v>
      </c>
      <c r="AB6" s="21">
        <f t="shared" si="4"/>
        <v>105.18</v>
      </c>
      <c r="AC6" s="21">
        <f t="shared" si="4"/>
        <v>107.75</v>
      </c>
      <c r="AD6" s="21" t="str">
        <f t="shared" si="4"/>
        <v>-</v>
      </c>
      <c r="AE6" s="21" t="str">
        <f t="shared" si="4"/>
        <v>-</v>
      </c>
      <c r="AF6" s="21">
        <f t="shared" si="4"/>
        <v>103.6</v>
      </c>
      <c r="AG6" s="21">
        <f t="shared" si="4"/>
        <v>106.37</v>
      </c>
      <c r="AH6" s="21">
        <f t="shared" si="4"/>
        <v>106.07</v>
      </c>
      <c r="AI6" s="20" t="str">
        <f>IF(AI7="","",IF(AI7="-","【-】","【"&amp;SUBSTITUTE(TEXT(AI7,"#,##0.00"),"-","△")&amp;"】"))</f>
        <v>【104.16】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193.99</v>
      </c>
      <c r="AR6" s="21">
        <f t="shared" si="5"/>
        <v>139.02000000000001</v>
      </c>
      <c r="AS6" s="21">
        <f t="shared" si="5"/>
        <v>132.04</v>
      </c>
      <c r="AT6" s="20" t="str">
        <f>IF(AT7="","",IF(AT7="-","【-】","【"&amp;SUBSTITUTE(TEXT(AT7,"#,##0.00"),"-","△")&amp;"】"))</f>
        <v>【128.23】</v>
      </c>
      <c r="AU6" s="21" t="str">
        <f>IF(AU7="",NA(),AU7)</f>
        <v>-</v>
      </c>
      <c r="AV6" s="21" t="str">
        <f t="shared" ref="AV6:BD6" si="6">IF(AV7="",NA(),AV7)</f>
        <v>-</v>
      </c>
      <c r="AW6" s="21">
        <f t="shared" si="6"/>
        <v>18.98</v>
      </c>
      <c r="AX6" s="21">
        <f t="shared" si="6"/>
        <v>17.73</v>
      </c>
      <c r="AY6" s="21">
        <f t="shared" si="6"/>
        <v>21.03</v>
      </c>
      <c r="AZ6" s="21" t="str">
        <f t="shared" si="6"/>
        <v>-</v>
      </c>
      <c r="BA6" s="21" t="str">
        <f t="shared" si="6"/>
        <v>-</v>
      </c>
      <c r="BB6" s="21">
        <f t="shared" si="6"/>
        <v>26.99</v>
      </c>
      <c r="BC6" s="21">
        <f t="shared" si="6"/>
        <v>29.13</v>
      </c>
      <c r="BD6" s="21">
        <f t="shared" si="6"/>
        <v>35.69</v>
      </c>
      <c r="BE6" s="20" t="str">
        <f>IF(BE7="","",IF(BE7="-","【-】","【"&amp;SUBSTITUTE(TEXT(BE7,"#,##0.00"),"-","△")&amp;"】"))</f>
        <v>【34.77】</v>
      </c>
      <c r="BF6" s="21" t="str">
        <f>IF(BF7="",NA(),BF7)</f>
        <v>-</v>
      </c>
      <c r="BG6" s="21" t="str">
        <f t="shared" ref="BG6:BO6" si="7">IF(BG7="",NA(),BG7)</f>
        <v>-</v>
      </c>
      <c r="BH6" s="21">
        <f t="shared" si="7"/>
        <v>3638.01</v>
      </c>
      <c r="BI6" s="21">
        <f t="shared" si="7"/>
        <v>3199.85</v>
      </c>
      <c r="BJ6" s="21">
        <f t="shared" si="7"/>
        <v>2758.54</v>
      </c>
      <c r="BK6" s="21" t="str">
        <f t="shared" si="7"/>
        <v>-</v>
      </c>
      <c r="BL6" s="21" t="str">
        <f t="shared" si="7"/>
        <v>-</v>
      </c>
      <c r="BM6" s="21">
        <f t="shared" si="7"/>
        <v>826.83</v>
      </c>
      <c r="BN6" s="21">
        <f t="shared" si="7"/>
        <v>867.83</v>
      </c>
      <c r="BO6" s="21">
        <f t="shared" si="7"/>
        <v>791.76</v>
      </c>
      <c r="BP6" s="20" t="str">
        <f>IF(BP7="","",IF(BP7="-","【-】","【"&amp;SUBSTITUTE(TEXT(BP7,"#,##0.00"),"-","△")&amp;"】"))</f>
        <v>【786.37】</v>
      </c>
      <c r="BQ6" s="21" t="str">
        <f>IF(BQ7="",NA(),BQ7)</f>
        <v>-</v>
      </c>
      <c r="BR6" s="21" t="str">
        <f t="shared" ref="BR6:BZ6" si="8">IF(BR7="",NA(),BR7)</f>
        <v>-</v>
      </c>
      <c r="BS6" s="21">
        <f t="shared" si="8"/>
        <v>100</v>
      </c>
      <c r="BT6" s="21">
        <f t="shared" si="8"/>
        <v>99.36</v>
      </c>
      <c r="BU6" s="21">
        <f t="shared" si="8"/>
        <v>99.96</v>
      </c>
      <c r="BV6" s="21" t="str">
        <f t="shared" si="8"/>
        <v>-</v>
      </c>
      <c r="BW6" s="21" t="str">
        <f t="shared" si="8"/>
        <v>-</v>
      </c>
      <c r="BX6" s="21">
        <f t="shared" si="8"/>
        <v>57.31</v>
      </c>
      <c r="BY6" s="21">
        <f t="shared" si="8"/>
        <v>57.08</v>
      </c>
      <c r="BZ6" s="21">
        <f t="shared" si="8"/>
        <v>56.26</v>
      </c>
      <c r="CA6" s="20" t="str">
        <f>IF(CA7="","",IF(CA7="-","【-】","【"&amp;SUBSTITUTE(TEXT(CA7,"#,##0.00"),"-","△")&amp;"】"))</f>
        <v>【60.65】</v>
      </c>
      <c r="CB6" s="21" t="str">
        <f>IF(CB7="",NA(),CB7)</f>
        <v>-</v>
      </c>
      <c r="CC6" s="21" t="str">
        <f t="shared" ref="CC6:CK6" si="9">IF(CC7="",NA(),CC7)</f>
        <v>-</v>
      </c>
      <c r="CD6" s="21">
        <f t="shared" si="9"/>
        <v>150.35</v>
      </c>
      <c r="CE6" s="21">
        <f t="shared" si="9"/>
        <v>150</v>
      </c>
      <c r="CF6" s="21">
        <f t="shared" si="9"/>
        <v>150</v>
      </c>
      <c r="CG6" s="21" t="str">
        <f t="shared" si="9"/>
        <v>-</v>
      </c>
      <c r="CH6" s="21" t="str">
        <f t="shared" si="9"/>
        <v>-</v>
      </c>
      <c r="CI6" s="21">
        <f t="shared" si="9"/>
        <v>273.52</v>
      </c>
      <c r="CJ6" s="21">
        <f t="shared" si="9"/>
        <v>274.99</v>
      </c>
      <c r="CK6" s="21">
        <f t="shared" si="9"/>
        <v>282.08999999999997</v>
      </c>
      <c r="CL6" s="20" t="str">
        <f>IF(CL7="","",IF(CL7="-","【-】","【"&amp;SUBSTITUTE(TEXT(CL7,"#,##0.00"),"-","△")&amp;"】"))</f>
        <v>【256.97】</v>
      </c>
      <c r="CM6" s="21" t="str">
        <f>IF(CM7="",NA(),CM7)</f>
        <v>-</v>
      </c>
      <c r="CN6" s="21" t="str">
        <f t="shared" ref="CN6:CV6" si="10">IF(CN7="",NA(),CN7)</f>
        <v>-</v>
      </c>
      <c r="CO6" s="21">
        <f t="shared" si="10"/>
        <v>32</v>
      </c>
      <c r="CP6" s="21">
        <f t="shared" si="10"/>
        <v>51.28</v>
      </c>
      <c r="CQ6" s="21">
        <f t="shared" si="10"/>
        <v>49.7</v>
      </c>
      <c r="CR6" s="21" t="str">
        <f t="shared" si="10"/>
        <v>-</v>
      </c>
      <c r="CS6" s="21" t="str">
        <f t="shared" si="10"/>
        <v>-</v>
      </c>
      <c r="CT6" s="21">
        <f t="shared" si="10"/>
        <v>50.14</v>
      </c>
      <c r="CU6" s="21">
        <f t="shared" si="10"/>
        <v>54.83</v>
      </c>
      <c r="CV6" s="21">
        <f t="shared" si="10"/>
        <v>66.53</v>
      </c>
      <c r="CW6" s="20" t="str">
        <f>IF(CW7="","",IF(CW7="-","【-】","【"&amp;SUBSTITUTE(TEXT(CW7,"#,##0.00"),"-","△")&amp;"】"))</f>
        <v>【61.14】</v>
      </c>
      <c r="CX6" s="21" t="str">
        <f>IF(CX7="",NA(),CX7)</f>
        <v>-</v>
      </c>
      <c r="CY6" s="21" t="str">
        <f t="shared" ref="CY6:DG6" si="11">IF(CY7="",NA(),CY7)</f>
        <v>-</v>
      </c>
      <c r="CZ6" s="21">
        <f t="shared" si="11"/>
        <v>77.709999999999994</v>
      </c>
      <c r="DA6" s="21">
        <f t="shared" si="11"/>
        <v>80.87</v>
      </c>
      <c r="DB6" s="21">
        <f t="shared" si="11"/>
        <v>86.84</v>
      </c>
      <c r="DC6" s="21" t="str">
        <f t="shared" si="11"/>
        <v>-</v>
      </c>
      <c r="DD6" s="21" t="str">
        <f t="shared" si="11"/>
        <v>-</v>
      </c>
      <c r="DE6" s="21">
        <f t="shared" si="11"/>
        <v>84.98</v>
      </c>
      <c r="DF6" s="21">
        <f t="shared" si="11"/>
        <v>84.7</v>
      </c>
      <c r="DG6" s="21">
        <f t="shared" si="11"/>
        <v>84.67</v>
      </c>
      <c r="DH6" s="20" t="str">
        <f>IF(DH7="","",IF(DH7="-","【-】","【"&amp;SUBSTITUTE(TEXT(DH7,"#,##0.00"),"-","△")&amp;"】"))</f>
        <v>【86.91】</v>
      </c>
      <c r="DI6" s="21" t="str">
        <f>IF(DI7="",NA(),DI7)</f>
        <v>-</v>
      </c>
      <c r="DJ6" s="21" t="str">
        <f t="shared" ref="DJ6:DR6" si="12">IF(DJ7="",NA(),DJ7)</f>
        <v>-</v>
      </c>
      <c r="DK6" s="21">
        <f t="shared" si="12"/>
        <v>3.84</v>
      </c>
      <c r="DL6" s="21">
        <f t="shared" si="12"/>
        <v>7.17</v>
      </c>
      <c r="DM6" s="21">
        <f t="shared" si="12"/>
        <v>11.6</v>
      </c>
      <c r="DN6" s="21" t="str">
        <f t="shared" si="12"/>
        <v>-</v>
      </c>
      <c r="DO6" s="21" t="str">
        <f t="shared" si="12"/>
        <v>-</v>
      </c>
      <c r="DP6" s="21">
        <f t="shared" si="12"/>
        <v>23.06</v>
      </c>
      <c r="DQ6" s="21">
        <f t="shared" si="12"/>
        <v>20.34</v>
      </c>
      <c r="DR6" s="21">
        <f t="shared" si="12"/>
        <v>21.85</v>
      </c>
      <c r="DS6" s="20" t="str">
        <f>IF(DS7="","",IF(DS7="-","【-】","【"&amp;SUBSTITUTE(TEXT(DS7,"#,##0.00"),"-","△")&amp;"】"))</f>
        <v>【24.95】</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0.25</v>
      </c>
      <c r="EN6" s="21">
        <f t="shared" si="14"/>
        <v>0.05</v>
      </c>
      <c r="EO6" s="20" t="str">
        <f>IF(EO7="","",IF(EO7="-","【-】","【"&amp;SUBSTITUTE(TEXT(EO7,"#,##0.00"),"-","△")&amp;"】"))</f>
        <v>【0.03】</v>
      </c>
    </row>
    <row r="7" spans="1:148" s="22" customFormat="1" x14ac:dyDescent="0.15">
      <c r="A7" s="14"/>
      <c r="B7" s="23">
        <v>2021</v>
      </c>
      <c r="C7" s="23">
        <v>204021</v>
      </c>
      <c r="D7" s="23">
        <v>46</v>
      </c>
      <c r="E7" s="23">
        <v>17</v>
      </c>
      <c r="F7" s="23">
        <v>5</v>
      </c>
      <c r="G7" s="23">
        <v>0</v>
      </c>
      <c r="H7" s="23" t="s">
        <v>96</v>
      </c>
      <c r="I7" s="23" t="s">
        <v>97</v>
      </c>
      <c r="J7" s="23" t="s">
        <v>98</v>
      </c>
      <c r="K7" s="23" t="s">
        <v>99</v>
      </c>
      <c r="L7" s="23" t="s">
        <v>100</v>
      </c>
      <c r="M7" s="23" t="s">
        <v>101</v>
      </c>
      <c r="N7" s="24" t="s">
        <v>102</v>
      </c>
      <c r="O7" s="24">
        <v>66.72</v>
      </c>
      <c r="P7" s="24">
        <v>41.75</v>
      </c>
      <c r="Q7" s="24">
        <v>95.2</v>
      </c>
      <c r="R7" s="24">
        <v>2882</v>
      </c>
      <c r="S7" s="24">
        <v>12843</v>
      </c>
      <c r="T7" s="24">
        <v>72.790000000000006</v>
      </c>
      <c r="U7" s="24">
        <v>176.44</v>
      </c>
      <c r="V7" s="24">
        <v>5336</v>
      </c>
      <c r="W7" s="24">
        <v>2.2400000000000002</v>
      </c>
      <c r="X7" s="24">
        <v>2382.14</v>
      </c>
      <c r="Y7" s="24" t="s">
        <v>102</v>
      </c>
      <c r="Z7" s="24" t="s">
        <v>102</v>
      </c>
      <c r="AA7" s="24">
        <v>102.45</v>
      </c>
      <c r="AB7" s="24">
        <v>105.18</v>
      </c>
      <c r="AC7" s="24">
        <v>107.75</v>
      </c>
      <c r="AD7" s="24" t="s">
        <v>102</v>
      </c>
      <c r="AE7" s="24" t="s">
        <v>102</v>
      </c>
      <c r="AF7" s="24">
        <v>103.6</v>
      </c>
      <c r="AG7" s="24">
        <v>106.37</v>
      </c>
      <c r="AH7" s="24">
        <v>106.07</v>
      </c>
      <c r="AI7" s="24">
        <v>104.16</v>
      </c>
      <c r="AJ7" s="24" t="s">
        <v>102</v>
      </c>
      <c r="AK7" s="24" t="s">
        <v>102</v>
      </c>
      <c r="AL7" s="24">
        <v>0</v>
      </c>
      <c r="AM7" s="24">
        <v>0</v>
      </c>
      <c r="AN7" s="24">
        <v>0</v>
      </c>
      <c r="AO7" s="24" t="s">
        <v>102</v>
      </c>
      <c r="AP7" s="24" t="s">
        <v>102</v>
      </c>
      <c r="AQ7" s="24">
        <v>193.99</v>
      </c>
      <c r="AR7" s="24">
        <v>139.02000000000001</v>
      </c>
      <c r="AS7" s="24">
        <v>132.04</v>
      </c>
      <c r="AT7" s="24">
        <v>128.22999999999999</v>
      </c>
      <c r="AU7" s="24" t="s">
        <v>102</v>
      </c>
      <c r="AV7" s="24" t="s">
        <v>102</v>
      </c>
      <c r="AW7" s="24">
        <v>18.98</v>
      </c>
      <c r="AX7" s="24">
        <v>17.73</v>
      </c>
      <c r="AY7" s="24">
        <v>21.03</v>
      </c>
      <c r="AZ7" s="24" t="s">
        <v>102</v>
      </c>
      <c r="BA7" s="24" t="s">
        <v>102</v>
      </c>
      <c r="BB7" s="24">
        <v>26.99</v>
      </c>
      <c r="BC7" s="24">
        <v>29.13</v>
      </c>
      <c r="BD7" s="24">
        <v>35.69</v>
      </c>
      <c r="BE7" s="24">
        <v>34.770000000000003</v>
      </c>
      <c r="BF7" s="24" t="s">
        <v>102</v>
      </c>
      <c r="BG7" s="24" t="s">
        <v>102</v>
      </c>
      <c r="BH7" s="24">
        <v>3638.01</v>
      </c>
      <c r="BI7" s="24">
        <v>3199.85</v>
      </c>
      <c r="BJ7" s="24">
        <v>2758.54</v>
      </c>
      <c r="BK7" s="24" t="s">
        <v>102</v>
      </c>
      <c r="BL7" s="24" t="s">
        <v>102</v>
      </c>
      <c r="BM7" s="24">
        <v>826.83</v>
      </c>
      <c r="BN7" s="24">
        <v>867.83</v>
      </c>
      <c r="BO7" s="24">
        <v>791.76</v>
      </c>
      <c r="BP7" s="24">
        <v>786.37</v>
      </c>
      <c r="BQ7" s="24" t="s">
        <v>102</v>
      </c>
      <c r="BR7" s="24" t="s">
        <v>102</v>
      </c>
      <c r="BS7" s="24">
        <v>100</v>
      </c>
      <c r="BT7" s="24">
        <v>99.36</v>
      </c>
      <c r="BU7" s="24">
        <v>99.96</v>
      </c>
      <c r="BV7" s="24" t="s">
        <v>102</v>
      </c>
      <c r="BW7" s="24" t="s">
        <v>102</v>
      </c>
      <c r="BX7" s="24">
        <v>57.31</v>
      </c>
      <c r="BY7" s="24">
        <v>57.08</v>
      </c>
      <c r="BZ7" s="24">
        <v>56.26</v>
      </c>
      <c r="CA7" s="24">
        <v>60.65</v>
      </c>
      <c r="CB7" s="24" t="s">
        <v>102</v>
      </c>
      <c r="CC7" s="24" t="s">
        <v>102</v>
      </c>
      <c r="CD7" s="24">
        <v>150.35</v>
      </c>
      <c r="CE7" s="24">
        <v>150</v>
      </c>
      <c r="CF7" s="24">
        <v>150</v>
      </c>
      <c r="CG7" s="24" t="s">
        <v>102</v>
      </c>
      <c r="CH7" s="24" t="s">
        <v>102</v>
      </c>
      <c r="CI7" s="24">
        <v>273.52</v>
      </c>
      <c r="CJ7" s="24">
        <v>274.99</v>
      </c>
      <c r="CK7" s="24">
        <v>282.08999999999997</v>
      </c>
      <c r="CL7" s="24">
        <v>256.97000000000003</v>
      </c>
      <c r="CM7" s="24" t="s">
        <v>102</v>
      </c>
      <c r="CN7" s="24" t="s">
        <v>102</v>
      </c>
      <c r="CO7" s="24">
        <v>32</v>
      </c>
      <c r="CP7" s="24">
        <v>51.28</v>
      </c>
      <c r="CQ7" s="24">
        <v>49.7</v>
      </c>
      <c r="CR7" s="24" t="s">
        <v>102</v>
      </c>
      <c r="CS7" s="24" t="s">
        <v>102</v>
      </c>
      <c r="CT7" s="24">
        <v>50.14</v>
      </c>
      <c r="CU7" s="24">
        <v>54.83</v>
      </c>
      <c r="CV7" s="24">
        <v>66.53</v>
      </c>
      <c r="CW7" s="24">
        <v>61.14</v>
      </c>
      <c r="CX7" s="24" t="s">
        <v>102</v>
      </c>
      <c r="CY7" s="24" t="s">
        <v>102</v>
      </c>
      <c r="CZ7" s="24">
        <v>77.709999999999994</v>
      </c>
      <c r="DA7" s="24">
        <v>80.87</v>
      </c>
      <c r="DB7" s="24">
        <v>86.84</v>
      </c>
      <c r="DC7" s="24" t="s">
        <v>102</v>
      </c>
      <c r="DD7" s="24" t="s">
        <v>102</v>
      </c>
      <c r="DE7" s="24">
        <v>84.98</v>
      </c>
      <c r="DF7" s="24">
        <v>84.7</v>
      </c>
      <c r="DG7" s="24">
        <v>84.67</v>
      </c>
      <c r="DH7" s="24">
        <v>86.91</v>
      </c>
      <c r="DI7" s="24" t="s">
        <v>102</v>
      </c>
      <c r="DJ7" s="24" t="s">
        <v>102</v>
      </c>
      <c r="DK7" s="24">
        <v>3.84</v>
      </c>
      <c r="DL7" s="24">
        <v>7.17</v>
      </c>
      <c r="DM7" s="24">
        <v>11.6</v>
      </c>
      <c r="DN7" s="24" t="s">
        <v>102</v>
      </c>
      <c r="DO7" s="24" t="s">
        <v>102</v>
      </c>
      <c r="DP7" s="24">
        <v>23.06</v>
      </c>
      <c r="DQ7" s="24">
        <v>20.34</v>
      </c>
      <c r="DR7" s="24">
        <v>21.85</v>
      </c>
      <c r="DS7" s="24">
        <v>24.95</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松下 直央</cp:lastModifiedBy>
  <cp:lastPrinted>2023-01-18T02:27:32Z</cp:lastPrinted>
  <dcterms:created xsi:type="dcterms:W3CDTF">2023-01-12T23:44:38Z</dcterms:created>
  <dcterms:modified xsi:type="dcterms:W3CDTF">2023-01-30T01:42:27Z</dcterms:modified>
  <cp:category/>
</cp:coreProperties>
</file>