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5　上水道係\水道事業会計(事務)\011　調査照会\R4\R5.1.10経営比較分析表（令和3年度決算）の分析\"/>
    </mc:Choice>
  </mc:AlternateContent>
  <workbookProtection workbookAlgorithmName="SHA-512" workbookHashValue="pXf72SnlioDL1ytY2DLTH2f+EuNA4NIyKc9dVgh688UIzKU0cJo0cmLEaM649OQe0MB6o01lVEmEyIx8Ar8Sog==" workbookSaltValue="r9Lr0assWpfOy7WbPir/+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<sst xmlns="http://schemas.openxmlformats.org/spreadsheetml/2006/main" count="228" uniqueCount="115">
  <si>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</si>
  <si>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</si>
  <si>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</si>
  <si>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</si>
  <si>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</si>
  <si>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</si>
  <si>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</si>
  <si>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</si>
  <si>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</si>
  <si>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</si>
  <si>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</si>
  <si>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</si>
  <si>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</si>
  <si>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</si>
  <si>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</si>
  <si>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</si>
  <si>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</si>
  <si>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</si>
  <si>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</si>
  <si>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</si>
  <si>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</si>
  <si>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</si>
  <si>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</si>
  <si>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</si>
  <si>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</si>
  <si>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</si>
  <si>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</si>
  <si>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</si>
  <si>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</si>
  <si>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</si>
  <si>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</si>
  <si>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</si>
  <si>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</si>
  <si>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</si>
  <si>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</si>
  <si>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</si>
  <si>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</si>
  <si>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</si>
  <si>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</si>
  <si>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</si>
  <si>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</si>
  <si>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</si>
  <si>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</si>
  <si>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</si>
  <si>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</si>
  <si>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</si>
  <si>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</si>
  <si>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</si>
  <si>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</si>
  <si>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</si>
  <si>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</si>
  <si>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</si>
  <si>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</si>
  <si>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</si>
  <si>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</si>
  <si>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</si>
  <si>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</si>
  <si>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</si>
  <si>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</si>
  <si>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</si>
  <si>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</si>
  <si>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</si>
  <si>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</si>
  <si>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</si>
  <si>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</si>
  <si>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</si>
  <si>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</si>
  <si>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</si>
  <si>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</si>
  <si>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</si>
  <si>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</si>
  <si>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</si>
  <si>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</si>
  <si>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</si>
  <si>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</si>
  <si>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</si>
  <si>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</si>
  <si>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</si>
  <si>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</si>
  <si>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</si>
  <si>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</si>
  <si>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</si>
  <si>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</si>
  <si>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</si>
  <si>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</si>
  <si>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</si>
  <si>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</si>
  <si>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</si>
  <si>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</si>
  <si>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</si>
  <si>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</si>
  <si>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</si>
  <si>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</si>
  <si>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</si>
  <si>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</si>
  <si>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</si>
  <si>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</si>
  <si>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</si>
  <si>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</si>
  <si>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</si>
  <si>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</si>
  <si>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</si>
  <si>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</si>
  <si>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</si>
  <si>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</si>
  <si>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</si>
  <si>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</si>
  <si>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</si>
  <si>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</si>
  <si>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</si>
  <si>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</si>
  <si>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</si>
  <si>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現在、当町の水道事業の経営状況は概ね健全といえます。
　令和2年度は給水量が増えましたが、令和3年度は給水人口の減少とともに、給水収益が減少しています。
　一方で、老朽化した施設の更新、管路の耐震化などによる費用の増加も見込まれます。
　アセットマネジメントにより老朽化施設の更新及び管路の耐震化を計画的に実施しするとともに、適正な時期に必要に応じて料金改定を行うことが求められます。
　平成29年3月に策定した「経営戦略」に基づき、引き続き効率化等を推進し、今後とも健全経営に努めていきます。</t>
    <rPh sb="29" eb="31">
      <t>レイワ</t>
    </rPh>
    <rPh sb="32" eb="34">
      <t>ネンド</t>
    </rPh>
    <rPh sb="35" eb="37">
      <t>キュウスイ</t>
    </rPh>
    <rPh sb="37" eb="38">
      <t>リョウ</t>
    </rPh>
    <rPh sb="39" eb="40">
      <t>フ</t>
    </rPh>
    <rPh sb="46" eb="48">
      <t>レイワ</t>
    </rPh>
    <rPh sb="49" eb="50">
      <t>ネン</t>
    </rPh>
    <rPh sb="50" eb="51">
      <t>ド</t>
    </rPh>
    <phoneticPr fontId="4"/>
  </si>
  <si>
    <t>　有形固定資産減価償却率は平成元年度に簡水統合整備事業において整備した施設の減価償却が進み、類似団体より高い水準で推移しています。
　管路は平成29年度のアセットマネジメント整備以降、計画的に老朽管更新を進めてきました。さらに、令和3年度の水道管路台帳データの整理を行い法定耐用年数を超えた施設があることが判明しました。
　管路以外の施設は40年を超え、耐用年数を超えるものも出始めてきましたが、計画的に更新を検討していきます。機械や電気設備については、突発的な修繕に対応する一方でこちらも計画的に更新を進めています。
　今後、多くの施設の更新時期が到来し、人口減少から有収水量の減少も予想されるため、施設のダウンサイジングやスペックダウンを検討し、計画的な設備更新が必要であります。</t>
    <rPh sb="1" eb="3">
      <t>ユウケイ</t>
    </rPh>
    <rPh sb="38" eb="42">
      <t>ゲンカショウキャク</t>
    </rPh>
    <rPh sb="43" eb="44">
      <t>スス</t>
    </rPh>
    <rPh sb="52" eb="53">
      <t>タカ</t>
    </rPh>
    <rPh sb="54" eb="56">
      <t>スイジュン</t>
    </rPh>
    <rPh sb="57" eb="59">
      <t>スイイ</t>
    </rPh>
    <rPh sb="70" eb="72">
      <t>ヘイセイ</t>
    </rPh>
    <rPh sb="74" eb="76">
      <t>ネンド</t>
    </rPh>
    <rPh sb="87" eb="89">
      <t>セイビ</t>
    </rPh>
    <rPh sb="89" eb="91">
      <t>イコウ</t>
    </rPh>
    <rPh sb="114" eb="116">
      <t>レイワ</t>
    </rPh>
    <rPh sb="117" eb="118">
      <t>ネン</t>
    </rPh>
    <rPh sb="118" eb="119">
      <t>ド</t>
    </rPh>
    <rPh sb="120" eb="122">
      <t>スイドウ</t>
    </rPh>
    <rPh sb="122" eb="124">
      <t>カンロ</t>
    </rPh>
    <rPh sb="124" eb="126">
      <t>ダイチョウ</t>
    </rPh>
    <rPh sb="130" eb="132">
      <t>セイリ</t>
    </rPh>
    <rPh sb="133" eb="134">
      <t>オコナ</t>
    </rPh>
    <rPh sb="153" eb="155">
      <t>ハンメイ</t>
    </rPh>
    <rPh sb="198" eb="201">
      <t>ケイカクテキ</t>
    </rPh>
    <rPh sb="202" eb="204">
      <t>コウシン</t>
    </rPh>
    <rPh sb="205" eb="207">
      <t>ケントウ</t>
    </rPh>
    <rPh sb="264" eb="265">
      <t>オオ</t>
    </rPh>
    <rPh sb="290" eb="292">
      <t>ゲンショウ</t>
    </rPh>
    <rPh sb="293" eb="295">
      <t>ヨソウ</t>
    </rPh>
    <phoneticPr fontId="4"/>
  </si>
  <si>
    <r>
      <t>　令和3年度は料金収入の減少により経常収益が減少し、経常収支比率も減少しています。
　累積欠損金比率は0％で安定しています。
　流動比率は年度末竣工の工事が多かったため、未払金の増加により下降しましたが、現金は増加しているので将来に備えられています。
　企業債残高対給水収益比率は給水収益が減少する一方で企業債償還が進んでいます。今後適切に起債を活用して投資していきます。
　給水原価は経常費用が多かった令和2年度に比べて減少していますが、当町は東西に延びる地形で高低差があり山間部も多いことから人口に対する施設規模が比較的大きく、営業費用に占める維持管理費・減価償却費・資産減耗費が多くなる</t>
    </r>
    <r>
      <rPr>
        <sz val="11"/>
        <rFont val="ＭＳ ゴシック"/>
        <family val="3"/>
        <charset val="128"/>
      </rPr>
      <t>傾向があり、ここ5年間で上昇の傾向があります。
　料金回収率も給水原価の高かった令和2年度に比べて、例年並みの数値になりました。</t>
    </r>
    <r>
      <rPr>
        <sz val="11"/>
        <color theme="1"/>
        <rFont val="ＭＳ ゴシック"/>
        <family val="3"/>
        <charset val="128"/>
      </rPr>
      <t xml:space="preserve">
　今後さらなる人口、有収水量の減少と、給水原価の上昇が予測されます。経費節減に努め、将来を見通した施設の見直し、抜本的な経常費用削減を進める必要があります。
　施設利用率は類似団体と比べ高い水準であり、施設が有効利用されています。
　有収率は経年管からの漏水は少なく他団体よりも高い値で推移しております。</t>
    </r>
    <rPh sb="7" eb="9">
      <t>リョウキン</t>
    </rPh>
    <rPh sb="9" eb="11">
      <t>シュウニュウ</t>
    </rPh>
    <rPh sb="12" eb="14">
      <t>ゲンショウ</t>
    </rPh>
    <rPh sb="17" eb="19">
      <t>ケイジョウ</t>
    </rPh>
    <rPh sb="19" eb="21">
      <t>シュウエキ</t>
    </rPh>
    <rPh sb="22" eb="24">
      <t>ゲンショウ</t>
    </rPh>
    <rPh sb="33" eb="35">
      <t>ゲンショウ</t>
    </rPh>
    <rPh sb="78" eb="79">
      <t>オオ</t>
    </rPh>
    <rPh sb="85" eb="86">
      <t>ミ</t>
    </rPh>
    <rPh sb="86" eb="87">
      <t>バラ</t>
    </rPh>
    <rPh sb="87" eb="88">
      <t>キン</t>
    </rPh>
    <rPh sb="89" eb="91">
      <t>ゾウカ</t>
    </rPh>
    <rPh sb="94" eb="96">
      <t>カコウ</t>
    </rPh>
    <rPh sb="102" eb="104">
      <t>ゲンキン</t>
    </rPh>
    <rPh sb="105" eb="107">
      <t>ゾウカ</t>
    </rPh>
    <rPh sb="113" eb="115">
      <t>ショウライ</t>
    </rPh>
    <rPh sb="116" eb="117">
      <t>ソナ</t>
    </rPh>
    <rPh sb="165" eb="167">
      <t>コンゴ</t>
    </rPh>
    <rPh sb="167" eb="169">
      <t>テキセツ</t>
    </rPh>
    <rPh sb="170" eb="172">
      <t>キサイ</t>
    </rPh>
    <rPh sb="173" eb="175">
      <t>カツヨウ</t>
    </rPh>
    <rPh sb="177" eb="179">
      <t>トウシ</t>
    </rPh>
    <rPh sb="193" eb="195">
      <t>ケイジョウ</t>
    </rPh>
    <rPh sb="195" eb="197">
      <t>ヒヨウ</t>
    </rPh>
    <rPh sb="198" eb="199">
      <t>オオ</t>
    </rPh>
    <rPh sb="202" eb="204">
      <t>レイワ</t>
    </rPh>
    <rPh sb="205" eb="207">
      <t>ネンド</t>
    </rPh>
    <rPh sb="208" eb="209">
      <t>クラ</t>
    </rPh>
    <rPh sb="211" eb="213">
      <t>ゲンショウ</t>
    </rPh>
    <rPh sb="223" eb="225">
      <t>トウザイ</t>
    </rPh>
    <rPh sb="226" eb="227">
      <t>ノ</t>
    </rPh>
    <rPh sb="229" eb="231">
      <t>チケイ</t>
    </rPh>
    <rPh sb="232" eb="235">
      <t>コウテイサ</t>
    </rPh>
    <rPh sb="238" eb="241">
      <t>サンカンブ</t>
    </rPh>
    <rPh sb="242" eb="243">
      <t>オオ</t>
    </rPh>
    <rPh sb="292" eb="293">
      <t>オオ</t>
    </rPh>
    <rPh sb="296" eb="298">
      <t>ケイコウ</t>
    </rPh>
    <rPh sb="305" eb="307">
      <t>ネンカン</t>
    </rPh>
    <rPh sb="308" eb="310">
      <t>ジョウショウ</t>
    </rPh>
    <rPh sb="311" eb="313">
      <t>ケイコウ</t>
    </rPh>
    <rPh sb="321" eb="323">
      <t>リョウキン</t>
    </rPh>
    <rPh sb="323" eb="325">
      <t>カイシュウ</t>
    </rPh>
    <rPh sb="325" eb="326">
      <t>リツ</t>
    </rPh>
    <rPh sb="327" eb="329">
      <t>キュウスイ</t>
    </rPh>
    <rPh sb="329" eb="331">
      <t>ゲンカ</t>
    </rPh>
    <rPh sb="332" eb="333">
      <t>タカ</t>
    </rPh>
    <rPh sb="336" eb="338">
      <t>レイワ</t>
    </rPh>
    <rPh sb="339" eb="341">
      <t>ネンド</t>
    </rPh>
    <rPh sb="342" eb="343">
      <t>クラ</t>
    </rPh>
    <rPh sb="346" eb="348">
      <t>レイネン</t>
    </rPh>
    <rPh sb="348" eb="349">
      <t>ナ</t>
    </rPh>
    <rPh sb="351" eb="353">
      <t>スウチ</t>
    </rPh>
    <rPh sb="478" eb="481">
      <t>ユウシュウリツ</t>
    </rPh>
    <rPh sb="482" eb="484">
      <t>ケイネン</t>
    </rPh>
    <rPh sb="484" eb="485">
      <t>カン</t>
    </rPh>
    <rPh sb="488" eb="490">
      <t>ロウスイ</t>
    </rPh>
    <rPh sb="491" eb="492">
      <t>スク</t>
    </rPh>
    <rPh sb="494" eb="495">
      <t>タ</t>
    </rPh>
    <rPh sb="495" eb="497">
      <t>ダンタイ</t>
    </rPh>
    <rPh sb="500" eb="501">
      <t>タカ</t>
    </rPh>
    <rPh sb="502" eb="503">
      <t>アタイ</t>
    </rPh>
    <rPh sb="504" eb="506">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</si>
</sst>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0.39</c:v>
                </c:pt>
                <c:pt idx="1">
                  <c:v>0.18</c:v>
                </c:pt>
                <c:pt idx="2">
                  <c:v>0.27</c:v>
                </c:pt>
                <c:pt idx="3">
                  <c:v>0.24</c:v>
                </c:pt>
                <c:pt idx="4">
                  <c:v>0.43</c:v>
                </c:pt>
              </c:numCache>
            </c:numRef>
          </c:val>
          <c:extLst>
            <c:ext xmlns:c16="http://schemas.microsoft.com/office/drawing/2014/chart" uri="{C3380CC4-5D6E-409C-BE32-E72D297353CC}">
              <c16:uniqueId val="{00000000-1A54-4CFE-BE72-4844ABFA72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1A54-4CFE-BE72-4844ABFA72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65.5</c:v>
                </c:pt>
                <c:pt idx="1">
                  <c:v>65.31</c:v>
                </c:pt>
                <c:pt idx="2">
                  <c:v>63.27</c:v>
                </c:pt>
                <c:pt idx="3">
                  <c:v>65.88</c:v>
                </c:pt>
                <c:pt idx="4">
                  <c:v>65.27</c:v>
                </c:pt>
              </c:numCache>
            </c:numRef>
          </c:val>
          <c:extLst>
            <c:ext xmlns:c16="http://schemas.microsoft.com/office/drawing/2014/chart" uri="{C3380CC4-5D6E-409C-BE32-E72D297353CC}">
              <c16:uniqueId val="{00000000-E5A1-4259-8D96-31C74118A1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E5A1-4259-8D96-31C74118A1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94.1</c:v>
                </c:pt>
                <c:pt idx="1">
                  <c:v>94.8</c:v>
                </c:pt>
                <c:pt idx="2">
                  <c:v>94.9</c:v>
                </c:pt>
                <c:pt idx="3">
                  <c:v>94.42</c:v>
                </c:pt>
                <c:pt idx="4">
                  <c:v>94.2</c:v>
                </c:pt>
              </c:numCache>
            </c:numRef>
          </c:val>
          <c:extLst>
            <c:ext xmlns:c16="http://schemas.microsoft.com/office/drawing/2014/chart" uri="{C3380CC4-5D6E-409C-BE32-E72D297353CC}">
              <c16:uniqueId val="{00000000-8706-4C0D-80AE-40953C358FC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8706-4C0D-80AE-40953C358FC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108.42</c:v>
                </c:pt>
                <c:pt idx="1">
                  <c:v>108.51</c:v>
                </c:pt>
                <c:pt idx="2">
                  <c:v>106.55</c:v>
                </c:pt>
                <c:pt idx="3">
                  <c:v>108.12</c:v>
                </c:pt>
                <c:pt idx="4">
                  <c:v>105.06</c:v>
                </c:pt>
              </c:numCache>
            </c:numRef>
          </c:val>
          <c:extLst>
            <c:ext xmlns:c16="http://schemas.microsoft.com/office/drawing/2014/chart" uri="{C3380CC4-5D6E-409C-BE32-E72D297353CC}">
              <c16:uniqueId val="{00000000-1774-47E7-9AEA-D43C8E5005F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1774-47E7-9AEA-D43C8E5005F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50.72</c:v>
                </c:pt>
                <c:pt idx="1">
                  <c:v>52.48</c:v>
                </c:pt>
                <c:pt idx="2">
                  <c:v>53.55</c:v>
                </c:pt>
                <c:pt idx="3">
                  <c:v>55.17</c:v>
                </c:pt>
                <c:pt idx="4">
                  <c:v>56.04</c:v>
                </c:pt>
              </c:numCache>
            </c:numRef>
          </c:val>
          <c:extLst>
            <c:ext xmlns:c16="http://schemas.microsoft.com/office/drawing/2014/chart" uri="{C3380CC4-5D6E-409C-BE32-E72D297353CC}">
              <c16:uniqueId val="{00000000-39E3-4693-82C5-6CA5610A45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39E3-4693-82C5-6CA5610A45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formatCode="#,##0.00;&quot;△&quot;#,##0.00;&quot;-&quot;">
                  <c:v>1.53</c:v>
                </c:pt>
              </c:numCache>
            </c:numRef>
          </c:val>
          <c:extLst>
            <c:ext xmlns:c16="http://schemas.microsoft.com/office/drawing/2014/chart" uri="{C3380CC4-5D6E-409C-BE32-E72D297353CC}">
              <c16:uniqueId val="{00000000-DB41-44F0-A120-0E2E963F76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DB41-44F0-A120-0E2E963F76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7-4F1D-A864-AFC47EE5DF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ADF7-4F1D-A864-AFC47EE5DF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245.36</c:v>
                </c:pt>
                <c:pt idx="1">
                  <c:v>342.77</c:v>
                </c:pt>
                <c:pt idx="2">
                  <c:v>402.7</c:v>
                </c:pt>
                <c:pt idx="3">
                  <c:v>353.01</c:v>
                </c:pt>
                <c:pt idx="4">
                  <c:v>325.04000000000002</c:v>
                </c:pt>
              </c:numCache>
            </c:numRef>
          </c:val>
          <c:extLst>
            <c:ext xmlns:c16="http://schemas.microsoft.com/office/drawing/2014/chart" uri="{C3380CC4-5D6E-409C-BE32-E72D297353CC}">
              <c16:uniqueId val="{00000000-4A1E-40BE-8D62-719E662EE5C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4A1E-40BE-8D62-719E662EE5C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311.24</c:v>
                </c:pt>
                <c:pt idx="1">
                  <c:v>262.62</c:v>
                </c:pt>
                <c:pt idx="2">
                  <c:v>282.93</c:v>
                </c:pt>
                <c:pt idx="3">
                  <c:v>246.51</c:v>
                </c:pt>
                <c:pt idx="4">
                  <c:v>219.59</c:v>
                </c:pt>
              </c:numCache>
            </c:numRef>
          </c:val>
          <c:extLst>
            <c:ext xmlns:c16="http://schemas.microsoft.com/office/drawing/2014/chart" uri="{C3380CC4-5D6E-409C-BE32-E72D297353CC}">
              <c16:uniqueId val="{00000000-01E2-4020-8F51-7DFF955C05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01E2-4020-8F51-7DFF955C05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101.11</c:v>
                </c:pt>
                <c:pt idx="1">
                  <c:v>101.55</c:v>
                </c:pt>
                <c:pt idx="2">
                  <c:v>101.03</c:v>
                </c:pt>
                <c:pt idx="3">
                  <c:v>99.4</c:v>
                </c:pt>
                <c:pt idx="4">
                  <c:v>100.47</c:v>
                </c:pt>
              </c:numCache>
            </c:numRef>
          </c:val>
          <c:extLst>
            <c:ext xmlns:c16="http://schemas.microsoft.com/office/drawing/2014/chart" uri="{C3380CC4-5D6E-409C-BE32-E72D297353CC}">
              <c16:uniqueId val="{00000000-0BCD-4ED1-9F28-83F08743D6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0BCD-4ED1-9F28-83F08743D6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190.8</c:v>
                </c:pt>
                <c:pt idx="1">
                  <c:v>190.15</c:v>
                </c:pt>
                <c:pt idx="2">
                  <c:v>190.81</c:v>
                </c:pt>
                <c:pt idx="3">
                  <c:v>193.29</c:v>
                </c:pt>
                <c:pt idx="4">
                  <c:v>191.73</c:v>
                </c:pt>
              </c:numCache>
            </c:numRef>
          </c:val>
          <c:extLst>
            <c:ext xmlns:c16="http://schemas.microsoft.com/office/drawing/2014/chart" uri="{C3380CC4-5D6E-409C-BE32-E72D297353CC}">
              <c16:uniqueId val="{00000000-75E3-45D4-8383-4ADA2F7313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75E3-45D4-8383-4ADA2F7313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長野県　松川町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12843</v>
      </c>
      <c r="AM8" s="45"/>
      <c r="AN8" s="45"/>
      <c r="AO8" s="45"/>
      <c r="AP8" s="45"/>
      <c r="AQ8" s="45"/>
      <c r="AR8" s="45"/>
      <c r="AS8" s="45"/>
      <c r="AT8" s="46">
        <f>データ!$S$6</f>
        <v>72.790000000000006</v>
      </c>
      <c r="AU8" s="47"/>
      <c r="AV8" s="47"/>
      <c r="AW8" s="47"/>
      <c r="AX8" s="47"/>
      <c r="AY8" s="47"/>
      <c r="AZ8" s="47"/>
      <c r="BA8" s="47"/>
      <c r="BB8" s="48">
        <f>データ!$T$6</f>
        <v>176.44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82.56</v>
      </c>
      <c r="J10" s="47"/>
      <c r="K10" s="47"/>
      <c r="L10" s="47"/>
      <c r="M10" s="47"/>
      <c r="N10" s="47"/>
      <c r="O10" s="81"/>
      <c r="P10" s="48">
        <f>データ!$P$6</f>
        <v>99.29</v>
      </c>
      <c r="Q10" s="48"/>
      <c r="R10" s="48"/>
      <c r="S10" s="48"/>
      <c r="T10" s="48"/>
      <c r="U10" s="48"/>
      <c r="V10" s="48"/>
      <c r="W10" s="45">
        <f>データ!$Q$6</f>
        <v>3785</v>
      </c>
      <c r="X10" s="45"/>
      <c r="Y10" s="45"/>
      <c r="Z10" s="45"/>
      <c r="AA10" s="45"/>
      <c r="AB10" s="45"/>
      <c r="AC10" s="45"/>
      <c r="AD10" s="2"/>
      <c r="AE10" s="2"/>
      <c r="AF10" s="2"/>
      <c r="AG10" s="2"/>
      <c r="AH10" s="2"/>
      <c r="AI10" s="2"/>
      <c r="AJ10" s="2"/>
      <c r="AK10" s="2"/>
      <c r="AL10" s="45">
        <f>データ!$U$6</f>
        <v>12691</v>
      </c>
      <c r="AM10" s="45"/>
      <c r="AN10" s="45"/>
      <c r="AO10" s="45"/>
      <c r="AP10" s="45"/>
      <c r="AQ10" s="45"/>
      <c r="AR10" s="45"/>
      <c r="AS10" s="45"/>
      <c r="AT10" s="46">
        <f>データ!$V$6</f>
        <v>33.89</v>
      </c>
      <c r="AU10" s="47"/>
      <c r="AV10" s="47"/>
      <c r="AW10" s="47"/>
      <c r="AX10" s="47"/>
      <c r="AY10" s="47"/>
      <c r="AZ10" s="47"/>
      <c r="BA10" s="47"/>
      <c r="BB10" s="48">
        <f>データ!$W$6</f>
        <v>374.48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oPYks1CxW9WhjQ1SLDKYpeVYs+WMuiTm3dfCyUkwk2BZcgzjbyv6u6gyMSU8jtWsalL70GTHmfVVIiuDlZxNg==" saltValue="vZehj3fENfFOgfJ79BjM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204021</v>
      </c>
      <c r="D6" s="20">
        <f t="shared" si="3"/>
        <v>46</v>
      </c>
      <c r="E6" s="20">
        <f t="shared" si="3"/>
        <v>1</v>
      </c>
      <c r="F6" s="20">
        <f t="shared" si="3"/>
        <v>0</v>
      </c>
      <c r="G6" s="20">
        <f t="shared" si="3"/>
        <v>1</v>
      </c>
      <c r="H6" s="20" t="str">
        <f t="shared" si="3"/>
        <v>長野県　松川町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82.56</v>
      </c>
      <c r="P6" s="21">
        <f t="shared" si="3"/>
        <v>99.29</v>
      </c>
      <c r="Q6" s="21">
        <f t="shared" si="3"/>
        <v>3785</v>
      </c>
      <c r="R6" s="21">
        <f t="shared" si="3"/>
        <v>12843</v>
      </c>
      <c r="S6" s="21">
        <f t="shared" si="3"/>
        <v>72.790000000000006</v>
      </c>
      <c r="T6" s="21">
        <f t="shared" si="3"/>
        <v>176.44</v>
      </c>
      <c r="U6" s="21">
        <f t="shared" si="3"/>
        <v>12691</v>
      </c>
      <c r="V6" s="21">
        <f t="shared" si="3"/>
        <v>33.89</v>
      </c>
      <c r="W6" s="21">
        <f t="shared" si="3"/>
        <v>374.48</v>
      </c>
      <c r="X6" s="22">
        <f>IF(X7="",NA(),X7)</f>
        <v>108.42</v>
      </c>
      <c r="Y6" s="22">
        <f t="shared" ref="Y6:AG6" si="4">IF(Y7="",NA(),Y7)</f>
        <v>108.51</v>
      </c>
      <c r="Z6" s="22">
        <f t="shared" si="4"/>
        <v>106.55</v>
      </c>
      <c r="AA6" s="22">
        <f t="shared" si="4"/>
        <v>108.12</v>
      </c>
      <c r="AB6" s="22">
        <f t="shared" si="4"/>
        <v>105.06</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245.36</v>
      </c>
      <c r="AU6" s="22">
        <f t="shared" ref="AU6:BC6" si="6">IF(AU7="",NA(),AU7)</f>
        <v>342.77</v>
      </c>
      <c r="AV6" s="22">
        <f t="shared" si="6"/>
        <v>402.7</v>
      </c>
      <c r="AW6" s="22">
        <f t="shared" si="6"/>
        <v>353.01</v>
      </c>
      <c r="AX6" s="22">
        <f t="shared" si="6"/>
        <v>325.04000000000002</v>
      </c>
      <c r="AY6" s="22">
        <f t="shared" si="6"/>
        <v>355.27</v>
      </c>
      <c r="AZ6" s="22">
        <f t="shared" si="6"/>
        <v>359.7</v>
      </c>
      <c r="BA6" s="22">
        <f t="shared" si="6"/>
        <v>362.93</v>
      </c>
      <c r="BB6" s="22">
        <f t="shared" si="6"/>
        <v>371.81</v>
      </c>
      <c r="BC6" s="22">
        <f t="shared" si="6"/>
        <v>384.23</v>
      </c>
      <c r="BD6" s="21" t="str">
        <f>IF(BD7="","",IF(BD7="-","【-】","【"&amp;SUBSTITUTE(TEXT(BD7,"#,##0.00"),"-","△")&amp;"】"))</f>
        <v>【261.51】</v>
      </c>
      <c r="BE6" s="22">
        <f>IF(BE7="",NA(),BE7)</f>
        <v>311.24</v>
      </c>
      <c r="BF6" s="22">
        <f t="shared" ref="BF6:BN6" si="7">IF(BF7="",NA(),BF7)</f>
        <v>262.62</v>
      </c>
      <c r="BG6" s="22">
        <f t="shared" si="7"/>
        <v>282.93</v>
      </c>
      <c r="BH6" s="22">
        <f t="shared" si="7"/>
        <v>246.51</v>
      </c>
      <c r="BI6" s="22">
        <f t="shared" si="7"/>
        <v>219.59</v>
      </c>
      <c r="BJ6" s="22">
        <f t="shared" si="7"/>
        <v>458.27</v>
      </c>
      <c r="BK6" s="22">
        <f t="shared" si="7"/>
        <v>447.01</v>
      </c>
      <c r="BL6" s="22">
        <f t="shared" si="7"/>
        <v>439.05</v>
      </c>
      <c r="BM6" s="22">
        <f t="shared" si="7"/>
        <v>465.85</v>
      </c>
      <c r="BN6" s="22">
        <f t="shared" si="7"/>
        <v>439.43</v>
      </c>
      <c r="BO6" s="21" t="str">
        <f>IF(BO7="","",IF(BO7="-","【-】","【"&amp;SUBSTITUTE(TEXT(BO7,"#,##0.00"),"-","△")&amp;"】"))</f>
        <v>【265.16】</v>
      </c>
      <c r="BP6" s="22">
        <f>IF(BP7="",NA(),BP7)</f>
        <v>101.11</v>
      </c>
      <c r="BQ6" s="22">
        <f t="shared" ref="BQ6:BY6" si="8">IF(BQ7="",NA(),BQ7)</f>
        <v>101.55</v>
      </c>
      <c r="BR6" s="22">
        <f t="shared" si="8"/>
        <v>101.03</v>
      </c>
      <c r="BS6" s="22">
        <f t="shared" si="8"/>
        <v>99.4</v>
      </c>
      <c r="BT6" s="22">
        <f t="shared" si="8"/>
        <v>100.47</v>
      </c>
      <c r="BU6" s="22">
        <f t="shared" si="8"/>
        <v>96.77</v>
      </c>
      <c r="BV6" s="22">
        <f t="shared" si="8"/>
        <v>95.81</v>
      </c>
      <c r="BW6" s="22">
        <f t="shared" si="8"/>
        <v>95.26</v>
      </c>
      <c r="BX6" s="22">
        <f t="shared" si="8"/>
        <v>92.39</v>
      </c>
      <c r="BY6" s="22">
        <f t="shared" si="8"/>
        <v>94.41</v>
      </c>
      <c r="BZ6" s="21" t="str">
        <f>IF(BZ7="","",IF(BZ7="-","【-】","【"&amp;SUBSTITUTE(TEXT(BZ7,"#,##0.00"),"-","△")&amp;"】"))</f>
        <v>【102.35】</v>
      </c>
      <c r="CA6" s="22">
        <f>IF(CA7="",NA(),CA7)</f>
        <v>190.8</v>
      </c>
      <c r="CB6" s="22">
        <f t="shared" ref="CB6:CJ6" si="9">IF(CB7="",NA(),CB7)</f>
        <v>190.15</v>
      </c>
      <c r="CC6" s="22">
        <f t="shared" si="9"/>
        <v>190.81</v>
      </c>
      <c r="CD6" s="22">
        <f t="shared" si="9"/>
        <v>193.29</v>
      </c>
      <c r="CE6" s="22">
        <f t="shared" si="9"/>
        <v>191.73</v>
      </c>
      <c r="CF6" s="22">
        <f t="shared" si="9"/>
        <v>187.18</v>
      </c>
      <c r="CG6" s="22">
        <f t="shared" si="9"/>
        <v>189.58</v>
      </c>
      <c r="CH6" s="22">
        <f t="shared" si="9"/>
        <v>192.82</v>
      </c>
      <c r="CI6" s="22">
        <f t="shared" si="9"/>
        <v>192.98</v>
      </c>
      <c r="CJ6" s="22">
        <f t="shared" si="9"/>
        <v>192.13</v>
      </c>
      <c r="CK6" s="21" t="str">
        <f>IF(CK7="","",IF(CK7="-","【-】","【"&amp;SUBSTITUTE(TEXT(CK7,"#,##0.00"),"-","△")&amp;"】"))</f>
        <v>【167.74】</v>
      </c>
      <c r="CL6" s="22">
        <f>IF(CL7="",NA(),CL7)</f>
        <v>65.5</v>
      </c>
      <c r="CM6" s="22">
        <f t="shared" ref="CM6:CU6" si="10">IF(CM7="",NA(),CM7)</f>
        <v>65.31</v>
      </c>
      <c r="CN6" s="22">
        <f t="shared" si="10"/>
        <v>63.27</v>
      </c>
      <c r="CO6" s="22">
        <f t="shared" si="10"/>
        <v>65.88</v>
      </c>
      <c r="CP6" s="22">
        <f t="shared" si="10"/>
        <v>65.27</v>
      </c>
      <c r="CQ6" s="22">
        <f t="shared" si="10"/>
        <v>55.88</v>
      </c>
      <c r="CR6" s="22">
        <f t="shared" si="10"/>
        <v>55.22</v>
      </c>
      <c r="CS6" s="22">
        <f t="shared" si="10"/>
        <v>54.05</v>
      </c>
      <c r="CT6" s="22">
        <f t="shared" si="10"/>
        <v>54.43</v>
      </c>
      <c r="CU6" s="22">
        <f t="shared" si="10"/>
        <v>53.87</v>
      </c>
      <c r="CV6" s="21" t="str">
        <f>IF(CV7="","",IF(CV7="-","【-】","【"&amp;SUBSTITUTE(TEXT(CV7,"#,##0.00"),"-","△")&amp;"】"))</f>
        <v>【60.29】</v>
      </c>
      <c r="CW6" s="22">
        <f>IF(CW7="",NA(),CW7)</f>
        <v>94.1</v>
      </c>
      <c r="CX6" s="22">
        <f t="shared" ref="CX6:DF6" si="11">IF(CX7="",NA(),CX7)</f>
        <v>94.8</v>
      </c>
      <c r="CY6" s="22">
        <f t="shared" si="11"/>
        <v>94.9</v>
      </c>
      <c r="CZ6" s="22">
        <f t="shared" si="11"/>
        <v>94.42</v>
      </c>
      <c r="DA6" s="22">
        <f t="shared" si="11"/>
        <v>94.2</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50.72</v>
      </c>
      <c r="DI6" s="22">
        <f t="shared" ref="DI6:DQ6" si="12">IF(DI7="",NA(),DI7)</f>
        <v>52.48</v>
      </c>
      <c r="DJ6" s="22">
        <f t="shared" si="12"/>
        <v>53.55</v>
      </c>
      <c r="DK6" s="22">
        <f t="shared" si="12"/>
        <v>55.17</v>
      </c>
      <c r="DL6" s="22">
        <f t="shared" si="12"/>
        <v>56.04</v>
      </c>
      <c r="DM6" s="22">
        <f t="shared" si="12"/>
        <v>46.61</v>
      </c>
      <c r="DN6" s="22">
        <f t="shared" si="12"/>
        <v>47.97</v>
      </c>
      <c r="DO6" s="22">
        <f t="shared" si="12"/>
        <v>49.12</v>
      </c>
      <c r="DP6" s="22">
        <f t="shared" si="12"/>
        <v>49.39</v>
      </c>
      <c r="DQ6" s="22">
        <f t="shared" si="12"/>
        <v>50.75</v>
      </c>
      <c r="DR6" s="21" t="str">
        <f>IF(DR7="","",IF(DR7="-","【-】","【"&amp;SUBSTITUTE(TEXT(DR7,"#,##0.00"),"-","△")&amp;"】"))</f>
        <v>【50.88】</v>
      </c>
      <c r="DS6" s="21">
        <f>IF(DS7="",NA(),DS7)</f>
        <v>0</v>
      </c>
      <c r="DT6" s="21">
        <f t="shared" ref="DT6:EB6" si="13">IF(DT7="",NA(),DT7)</f>
        <v>0</v>
      </c>
      <c r="DU6" s="21">
        <f t="shared" si="13"/>
        <v>0</v>
      </c>
      <c r="DV6" s="21">
        <f t="shared" si="13"/>
        <v>0</v>
      </c>
      <c r="DW6" s="22">
        <f t="shared" si="13"/>
        <v>1.53</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0.39</v>
      </c>
      <c r="EE6" s="22">
        <f t="shared" ref="EE6:EM6" si="14">IF(EE7="",NA(),EE7)</f>
        <v>0.18</v>
      </c>
      <c r="EF6" s="22">
        <f t="shared" si="14"/>
        <v>0.27</v>
      </c>
      <c r="EG6" s="22">
        <f t="shared" si="14"/>
        <v>0.24</v>
      </c>
      <c r="EH6" s="22">
        <f t="shared" si="14"/>
        <v>0.43</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204021</v>
      </c>
      <c r="D7" s="24">
        <v>46</v>
      </c>
      <c r="E7" s="24">
        <v>1</v>
      </c>
      <c r="F7" s="24">
        <v>0</v>
      </c>
      <c r="G7" s="24">
        <v>1</v>
      </c>
      <c r="H7" s="24" t="s">
        <v>93</v>
      </c>
      <c r="I7" s="24" t="s">
        <v>94</v>
      </c>
      <c r="J7" s="24" t="s">
        <v>95</v>
      </c>
      <c r="K7" s="24" t="s">
        <v>96</v>
      </c>
      <c r="L7" s="24" t="s">
        <v>97</v>
      </c>
      <c r="M7" s="24" t="s">
        <v>98</v>
      </c>
      <c r="N7" s="25" t="s">
        <v>99</v>
      </c>
      <c r="O7" s="25">
        <v>82.56</v>
      </c>
      <c r="P7" s="25">
        <v>99.29</v>
      </c>
      <c r="Q7" s="25">
        <v>3785</v>
      </c>
      <c r="R7" s="25">
        <v>12843</v>
      </c>
      <c r="S7" s="25">
        <v>72.790000000000006</v>
      </c>
      <c r="T7" s="25">
        <v>176.44</v>
      </c>
      <c r="U7" s="25">
        <v>12691</v>
      </c>
      <c r="V7" s="25">
        <v>33.89</v>
      </c>
      <c r="W7" s="25">
        <v>374.48</v>
      </c>
      <c r="X7" s="25">
        <v>108.42</v>
      </c>
      <c r="Y7" s="25">
        <v>108.51</v>
      </c>
      <c r="Z7" s="25">
        <v>106.55</v>
      </c>
      <c r="AA7" s="25">
        <v>108.12</v>
      </c>
      <c r="AB7" s="25">
        <v>105.06</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245.36</v>
      </c>
      <c r="AU7" s="25">
        <v>342.77</v>
      </c>
      <c r="AV7" s="25">
        <v>402.7</v>
      </c>
      <c r="AW7" s="25">
        <v>353.01</v>
      </c>
      <c r="AX7" s="25">
        <v>325.04000000000002</v>
      </c>
      <c r="AY7" s="25">
        <v>355.27</v>
      </c>
      <c r="AZ7" s="25">
        <v>359.7</v>
      </c>
      <c r="BA7" s="25">
        <v>362.93</v>
      </c>
      <c r="BB7" s="25">
        <v>371.81</v>
      </c>
      <c r="BC7" s="25">
        <v>384.23</v>
      </c>
      <c r="BD7" s="25">
        <v>261.51</v>
      </c>
      <c r="BE7" s="25">
        <v>311.24</v>
      </c>
      <c r="BF7" s="25">
        <v>262.62</v>
      </c>
      <c r="BG7" s="25">
        <v>282.93</v>
      </c>
      <c r="BH7" s="25">
        <v>246.51</v>
      </c>
      <c r="BI7" s="25">
        <v>219.59</v>
      </c>
      <c r="BJ7" s="25">
        <v>458.27</v>
      </c>
      <c r="BK7" s="25">
        <v>447.01</v>
      </c>
      <c r="BL7" s="25">
        <v>439.05</v>
      </c>
      <c r="BM7" s="25">
        <v>465.85</v>
      </c>
      <c r="BN7" s="25">
        <v>439.43</v>
      </c>
      <c r="BO7" s="25">
        <v>265.16000000000003</v>
      </c>
      <c r="BP7" s="25">
        <v>101.11</v>
      </c>
      <c r="BQ7" s="25">
        <v>101.55</v>
      </c>
      <c r="BR7" s="25">
        <v>101.03</v>
      </c>
      <c r="BS7" s="25">
        <v>99.4</v>
      </c>
      <c r="BT7" s="25">
        <v>100.47</v>
      </c>
      <c r="BU7" s="25">
        <v>96.77</v>
      </c>
      <c r="BV7" s="25">
        <v>95.81</v>
      </c>
      <c r="BW7" s="25">
        <v>95.26</v>
      </c>
      <c r="BX7" s="25">
        <v>92.39</v>
      </c>
      <c r="BY7" s="25">
        <v>94.41</v>
      </c>
      <c r="BZ7" s="25">
        <v>102.35</v>
      </c>
      <c r="CA7" s="25">
        <v>190.8</v>
      </c>
      <c r="CB7" s="25">
        <v>190.15</v>
      </c>
      <c r="CC7" s="25">
        <v>190.81</v>
      </c>
      <c r="CD7" s="25">
        <v>193.29</v>
      </c>
      <c r="CE7" s="25">
        <v>191.73</v>
      </c>
      <c r="CF7" s="25">
        <v>187.18</v>
      </c>
      <c r="CG7" s="25">
        <v>189.58</v>
      </c>
      <c r="CH7" s="25">
        <v>192.82</v>
      </c>
      <c r="CI7" s="25">
        <v>192.98</v>
      </c>
      <c r="CJ7" s="25">
        <v>192.13</v>
      </c>
      <c r="CK7" s="25">
        <v>167.74</v>
      </c>
      <c r="CL7" s="25">
        <v>65.5</v>
      </c>
      <c r="CM7" s="25">
        <v>65.31</v>
      </c>
      <c r="CN7" s="25">
        <v>63.27</v>
      </c>
      <c r="CO7" s="25">
        <v>65.88</v>
      </c>
      <c r="CP7" s="25">
        <v>65.27</v>
      </c>
      <c r="CQ7" s="25">
        <v>55.88</v>
      </c>
      <c r="CR7" s="25">
        <v>55.22</v>
      </c>
      <c r="CS7" s="25">
        <v>54.05</v>
      </c>
      <c r="CT7" s="25">
        <v>54.43</v>
      </c>
      <c r="CU7" s="25">
        <v>53.87</v>
      </c>
      <c r="CV7" s="25">
        <v>60.29</v>
      </c>
      <c r="CW7" s="25">
        <v>94.1</v>
      </c>
      <c r="CX7" s="25">
        <v>94.8</v>
      </c>
      <c r="CY7" s="25">
        <v>94.9</v>
      </c>
      <c r="CZ7" s="25">
        <v>94.42</v>
      </c>
      <c r="DA7" s="25">
        <v>94.2</v>
      </c>
      <c r="DB7" s="25">
        <v>80.989999999999995</v>
      </c>
      <c r="DC7" s="25">
        <v>80.930000000000007</v>
      </c>
      <c r="DD7" s="25">
        <v>80.510000000000005</v>
      </c>
      <c r="DE7" s="25">
        <v>79.44</v>
      </c>
      <c r="DF7" s="25">
        <v>79.489999999999995</v>
      </c>
      <c r="DG7" s="25">
        <v>90.12</v>
      </c>
      <c r="DH7" s="25">
        <v>50.72</v>
      </c>
      <c r="DI7" s="25">
        <v>52.48</v>
      </c>
      <c r="DJ7" s="25">
        <v>53.55</v>
      </c>
      <c r="DK7" s="25">
        <v>55.17</v>
      </c>
      <c r="DL7" s="25">
        <v>56.04</v>
      </c>
      <c r="DM7" s="25">
        <v>46.61</v>
      </c>
      <c r="DN7" s="25">
        <v>47.97</v>
      </c>
      <c r="DO7" s="25">
        <v>49.12</v>
      </c>
      <c r="DP7" s="25">
        <v>49.39</v>
      </c>
      <c r="DQ7" s="25">
        <v>50.75</v>
      </c>
      <c r="DR7" s="25">
        <v>50.88</v>
      </c>
      <c r="DS7" s="25">
        <v>0</v>
      </c>
      <c r="DT7" s="25">
        <v>0</v>
      </c>
      <c r="DU7" s="25">
        <v>0</v>
      </c>
      <c r="DV7" s="25">
        <v>0</v>
      </c>
      <c r="DW7" s="25">
        <v>1.53</v>
      </c>
      <c r="DX7" s="25">
        <v>10.84</v>
      </c>
      <c r="DY7" s="25">
        <v>15.33</v>
      </c>
      <c r="DZ7" s="25">
        <v>16.760000000000002</v>
      </c>
      <c r="EA7" s="25">
        <v>18.57</v>
      </c>
      <c r="EB7" s="25">
        <v>21.14</v>
      </c>
      <c r="EC7" s="25">
        <v>22.3</v>
      </c>
      <c r="ED7" s="25">
        <v>0.39</v>
      </c>
      <c r="EE7" s="25">
        <v>0.18</v>
      </c>
      <c r="EF7" s="25">
        <v>0.27</v>
      </c>
      <c r="EG7" s="25">
        <v>0.24</v>
      </c>
      <c r="EH7" s="25">
        <v>0.43</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cp:lastPrinted>2023-01-30T23:57:26Z</cp:lastPrinted>
  <dcterms:created xsi:type="dcterms:W3CDTF">2022-12-01T00:58:42Z</dcterms:created>
  <dcterms:modified xsi:type="dcterms:W3CDTF">2024-01-19T07:25:09Z</dcterms:modified>
  <cp:category/>
</cp:coreProperties>
</file>