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R3\001公営企業一般\007経営比較分析表\05_修正・確認依頼\03_地局→県\01_水道事業\"/>
    </mc:Choice>
  </mc:AlternateContent>
  <workbookProtection workbookAlgorithmName="SHA-512" workbookHashValue="nI5Nk132h3My3+oh5MVv+QDXcf8u/sbwiYvKQxgKIi8l0lnT3XzD+fP+HPGtWf7s+Ru6RG6whgMPA1HqPVDRoQ==" workbookSaltValue="cmImx7ez1BcBk4qzax363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<sst xmlns="http://schemas.openxmlformats.org/spreadsheetml/2006/main" count="228" uniqueCount="114">
  <si>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</si>
  <si>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</si>
  <si>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</si>
  <si>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</si>
  <si>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</si>
  <si>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</si>
  <si>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</si>
  <si>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</si>
  <si>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</si>
  <si>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</si>
  <si>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</si>
  <si>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</si>
  <si>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</si>
  <si>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</si>
  <si>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</si>
  <si>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</si>
  <si>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</si>
  <si>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</si>
  <si>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</si>
  <si>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</si>
  <si>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</si>
  <si>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</si>
  <si>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</si>
  <si>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</si>
  <si>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</si>
  <si>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</si>
  <si>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</si>
  <si>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</si>
  <si>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</si>
  <si>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</si>
  <si>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</si>
  <si>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</si>
  <si>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</si>
  <si>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</si>
  <si>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</si>
  <si>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</si>
  <si>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</si>
  <si>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</si>
  <si>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</si>
  <si>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</si>
  <si>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</si>
  <si>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</si>
  <si>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</si>
  <si>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</si>
  <si>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</si>
  <si>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</si>
  <si>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</si>
  <si>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</si>
  <si>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</si>
  <si>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</si>
  <si>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</si>
  <si>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</si>
  <si>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</si>
  <si>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</si>
  <si>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</si>
  <si>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</si>
  <si>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</si>
  <si>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</si>
  <si>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</si>
  <si>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</si>
  <si>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</si>
  <si>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</si>
  <si>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</si>
  <si>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</si>
  <si>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</si>
  <si>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</si>
  <si>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</si>
  <si>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</si>
  <si>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</si>
  <si>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</si>
  <si>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</si>
  <si>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</si>
  <si>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</si>
  <si>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</si>
  <si>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</si>
  <si>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</si>
  <si>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</si>
  <si>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</si>
  <si>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</si>
  <si>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</si>
  <si>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</si>
  <si>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</si>
  <si>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</si>
  <si>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</si>
  <si>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</si>
  <si>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</si>
  <si>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</si>
  <si>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</si>
  <si>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</si>
  <si>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</si>
  <si>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</si>
  <si>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</si>
  <si>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</si>
  <si>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</si>
  <si>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</si>
  <si>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</si>
  <si>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</si>
  <si>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</si>
  <si>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</si>
  <si>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</si>
  <si>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</si>
  <si>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</si>
  <si>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</si>
  <si>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</si>
  <si>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</si>
  <si>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</si>
  <si>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</si>
  <si>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</si>
  <si>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</si>
  <si>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</si>
  <si>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</si>
  <si>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有形固定資産減価償却率は平成元年度に簡水統合整備事業において整備した施設の減価償却が進み、類似団体より高い水準で推移しています。
　管路は計画的に老朽管更新を進めてきた結果、最も古いもので31年を経過しており、法定耐用年数を超えた施設はありません。このことが高い有収率を支えています。
　管路以外の施設は40年を超え、耐用年数を超えるものも出始めてきましたが、現時点では早急に更新が必要な施設はありません。機械や電気設備については、突発的な修繕に対応する一方で計画的な更新を進めています。
　今後、多くの施設の更新時期が到来し、人口減少から有収水量の減少も予想されるため、施設のダウンサイジングやスペックダウンを検討し、計画的な設備更新が必要であります。</t>
    <rPh sb="1" eb="3">
      <t>ユウケイ</t>
    </rPh>
    <rPh sb="38" eb="42">
      <t>ゲンカショウキャク</t>
    </rPh>
    <rPh sb="43" eb="44">
      <t>スス</t>
    </rPh>
    <rPh sb="52" eb="53">
      <t>タカ</t>
    </rPh>
    <rPh sb="54" eb="56">
      <t>スイジュン</t>
    </rPh>
    <rPh sb="57" eb="59">
      <t>スイイ</t>
    </rPh>
    <rPh sb="250" eb="251">
      <t>オオ</t>
    </rPh>
    <rPh sb="276" eb="278">
      <t>ゲンショウ</t>
    </rPh>
    <rPh sb="279" eb="281">
      <t>ヨソウ</t>
    </rPh>
    <phoneticPr fontId="4"/>
  </si>
  <si>
    <t>　現在、当町の水道事業の経営状況は概ね健全といえます。
　令和2年度は給水量が増えましたが、今後は給水人口・給水戸数の減少とともに、給水収益の減少が見込まれます。
　一方で、老朽化した施設の更新、管路の耐震化などによる費用の増加も見込まれます。
　アセットマネジメントにより老朽化施設の更新及び管路の耐震化を計画的に実施しするとともに、適正な時期に必要に応じて料金改定を行うことが求められます。
　平成29年3月に策定した「経営戦略」に基づき、引き続き効率化等を推進し、今後とも健全経営に努めていきます。</t>
    <rPh sb="29" eb="31">
      <t>レイワ</t>
    </rPh>
    <rPh sb="32" eb="34">
      <t>ネンド</t>
    </rPh>
    <rPh sb="35" eb="37">
      <t>キュウスイ</t>
    </rPh>
    <rPh sb="37" eb="38">
      <t>リョウ</t>
    </rPh>
    <rPh sb="39" eb="40">
      <t>フ</t>
    </rPh>
    <phoneticPr fontId="4"/>
  </si>
  <si>
    <t>　令和2年度の経常収支比率は上昇しており、巣ごもり需要や手洗いの習慣による給水収益の上昇によるものと考えられます。
　宮ケ瀬橋建設に係る資産の除却が多く経常経費が増加し給水原価が上がったため、料金回収率は下降してています。旧宮ヶ瀬橋の撤去以降改善すると見込んでいます。
　累積欠損金比率は0％で安定しています。
　流動比率は主に未払金の増加により、下降しましたが、現金は増加しているので将来に備えられています。
　企業債残高対給水収益比率は他団体と比べて若干低い値ですが、今後適切に起債を活用して投資していきます。
　給水原価は他団体と比較して高い傾向にあり、令和2年度はさらに上昇しています。当町は地形的な要因から人口に対する施設規模が比較的大きく、営業費用に占める維持管理費・減価償却費・資産減耗費が多くなる傾向と相関しています。
　また、伴って料金回収率が低下しています。
　今後さらなる人口、有収水量の減少と、給水原価の上昇が予測されます。経費節減に努め、将来を見通した施設の見直し、抜本的な経常費用削減を進める必要があります。
　施設利用率は類似団体と比べ高い水準であり、施設が有効利用されています。
　老朽管の更新が概ね完了し、経年管がなくなったことから漏水がほぼなくなり、高い有収率を確保しています。</t>
    <rPh sb="14" eb="16">
      <t>ジョウショウ</t>
    </rPh>
    <rPh sb="32" eb="34">
      <t>シュウカン</t>
    </rPh>
    <rPh sb="37" eb="39">
      <t>キュウスイ</t>
    </rPh>
    <rPh sb="39" eb="41">
      <t>シュウエキ</t>
    </rPh>
    <rPh sb="42" eb="44">
      <t>ジョウショウ</t>
    </rPh>
    <rPh sb="50" eb="51">
      <t>カンガ</t>
    </rPh>
    <rPh sb="59" eb="62">
      <t>ミヤガセ</t>
    </rPh>
    <rPh sb="62" eb="63">
      <t>バシ</t>
    </rPh>
    <rPh sb="63" eb="65">
      <t>ケンセツ</t>
    </rPh>
    <rPh sb="66" eb="67">
      <t>カカ</t>
    </rPh>
    <rPh sb="68" eb="70">
      <t>シサン</t>
    </rPh>
    <rPh sb="71" eb="73">
      <t>ジョキャク</t>
    </rPh>
    <rPh sb="74" eb="75">
      <t>オオ</t>
    </rPh>
    <rPh sb="81" eb="83">
      <t>ゾウカ</t>
    </rPh>
    <rPh sb="89" eb="90">
      <t>ア</t>
    </rPh>
    <rPh sb="96" eb="98">
      <t>リョウキン</t>
    </rPh>
    <rPh sb="98" eb="100">
      <t>カイシュウ</t>
    </rPh>
    <rPh sb="100" eb="101">
      <t>リツ</t>
    </rPh>
    <rPh sb="102" eb="104">
      <t>カコウ</t>
    </rPh>
    <rPh sb="111" eb="112">
      <t>キュウ</t>
    </rPh>
    <rPh sb="112" eb="115">
      <t>ミヤガセ</t>
    </rPh>
    <rPh sb="115" eb="116">
      <t>バシ</t>
    </rPh>
    <rPh sb="117" eb="119">
      <t>テッキョ</t>
    </rPh>
    <rPh sb="119" eb="121">
      <t>イコウ</t>
    </rPh>
    <rPh sb="121" eb="123">
      <t>カイゼン</t>
    </rPh>
    <rPh sb="126" eb="128">
      <t>ミコ</t>
    </rPh>
    <rPh sb="162" eb="163">
      <t>オモ</t>
    </rPh>
    <rPh sb="164" eb="165">
      <t>ミ</t>
    </rPh>
    <rPh sb="165" eb="166">
      <t>バラ</t>
    </rPh>
    <rPh sb="166" eb="167">
      <t>キン</t>
    </rPh>
    <rPh sb="168" eb="170">
      <t>ゾウカ</t>
    </rPh>
    <rPh sb="174" eb="176">
      <t>カコウ</t>
    </rPh>
    <rPh sb="182" eb="184">
      <t>ゲンキン</t>
    </rPh>
    <rPh sb="185" eb="187">
      <t>ゾウカ</t>
    </rPh>
    <rPh sb="193" eb="195">
      <t>ショウライ</t>
    </rPh>
    <rPh sb="196" eb="197">
      <t>ソナ</t>
    </rPh>
    <rPh sb="220" eb="221">
      <t>ホカ</t>
    </rPh>
    <rPh sb="236" eb="238">
      <t>コンゴ</t>
    </rPh>
    <rPh sb="238" eb="240">
      <t>テキセツ</t>
    </rPh>
    <rPh sb="241" eb="243">
      <t>キサイ</t>
    </rPh>
    <rPh sb="244" eb="246">
      <t>カツヨウ</t>
    </rPh>
    <rPh sb="248" eb="250">
      <t>トウシ</t>
    </rPh>
    <rPh sb="280" eb="282">
      <t>レイワ</t>
    </rPh>
    <rPh sb="283" eb="285">
      <t>ネンド</t>
    </rPh>
    <rPh sb="289" eb="291">
      <t>ジョウショウ</t>
    </rPh>
    <rPh sb="352" eb="353">
      <t>オオ</t>
    </rPh>
    <rPh sb="356" eb="358">
      <t>ケイコウ</t>
    </rPh>
    <rPh sb="359" eb="361">
      <t>ソウカン</t>
    </rPh>
    <rPh sb="372" eb="373">
      <t>トモナ</t>
    </rPh>
    <rPh sb="375" eb="377">
      <t>リョウキン</t>
    </rPh>
    <rPh sb="377" eb="379">
      <t>カイシュウ</t>
    </rPh>
    <rPh sb="379" eb="380">
      <t>リツ</t>
    </rPh>
    <rPh sb="381" eb="383">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</si>
</sst>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1.02</c:v>
                </c:pt>
                <c:pt idx="1">
                  <c:v>0.39</c:v>
                </c:pt>
                <c:pt idx="2">
                  <c:v>0.18</c:v>
                </c:pt>
                <c:pt idx="3">
                  <c:v>0.27</c:v>
                </c:pt>
                <c:pt idx="4">
                  <c:v>0.24</c:v>
                </c:pt>
              </c:numCache>
            </c:numRef>
          </c:val>
          <c:extLst>
            <c:ext xmlns:c16="http://schemas.microsoft.com/office/drawing/2014/chart" uri="{C3380CC4-5D6E-409C-BE32-E72D297353CC}">
              <c16:uniqueId val="{00000000-0832-44D2-87B1-9F0454266D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0832-44D2-87B1-9F0454266D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64.88</c:v>
                </c:pt>
                <c:pt idx="1">
                  <c:v>65.5</c:v>
                </c:pt>
                <c:pt idx="2">
                  <c:v>65.31</c:v>
                </c:pt>
                <c:pt idx="3">
                  <c:v>63.27</c:v>
                </c:pt>
                <c:pt idx="4">
                  <c:v>65.88</c:v>
                </c:pt>
              </c:numCache>
            </c:numRef>
          </c:val>
          <c:extLst>
            <c:ext xmlns:c16="http://schemas.microsoft.com/office/drawing/2014/chart" uri="{C3380CC4-5D6E-409C-BE32-E72D297353CC}">
              <c16:uniqueId val="{00000000-9243-4267-ADF6-8860C8BAC3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9243-4267-ADF6-8860C8BAC3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94.8</c:v>
                </c:pt>
                <c:pt idx="1">
                  <c:v>94.1</c:v>
                </c:pt>
                <c:pt idx="2">
                  <c:v>94.8</c:v>
                </c:pt>
                <c:pt idx="3">
                  <c:v>94.9</c:v>
                </c:pt>
                <c:pt idx="4">
                  <c:v>94.42</c:v>
                </c:pt>
              </c:numCache>
            </c:numRef>
          </c:val>
          <c:extLst>
            <c:ext xmlns:c16="http://schemas.microsoft.com/office/drawing/2014/chart" uri="{C3380CC4-5D6E-409C-BE32-E72D297353CC}">
              <c16:uniqueId val="{00000000-9C2A-4681-BBF3-FDF2EB28CD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9C2A-4681-BBF3-FDF2EB28CD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107.91</c:v>
                </c:pt>
                <c:pt idx="1">
                  <c:v>108.42</c:v>
                </c:pt>
                <c:pt idx="2">
                  <c:v>108.51</c:v>
                </c:pt>
                <c:pt idx="3">
                  <c:v>106.55</c:v>
                </c:pt>
                <c:pt idx="4">
                  <c:v>108.12</c:v>
                </c:pt>
              </c:numCache>
            </c:numRef>
          </c:val>
          <c:extLst>
            <c:ext xmlns:c16="http://schemas.microsoft.com/office/drawing/2014/chart" uri="{C3380CC4-5D6E-409C-BE32-E72D297353CC}">
              <c16:uniqueId val="{00000000-9186-428F-8A23-39A4239526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9186-428F-8A23-39A4239526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49.11</c:v>
                </c:pt>
                <c:pt idx="1">
                  <c:v>50.72</c:v>
                </c:pt>
                <c:pt idx="2">
                  <c:v>52.48</c:v>
                </c:pt>
                <c:pt idx="3">
                  <c:v>53.55</c:v>
                </c:pt>
                <c:pt idx="4">
                  <c:v>55.17</c:v>
                </c:pt>
              </c:numCache>
            </c:numRef>
          </c:val>
          <c:extLst>
            <c:ext xmlns:c16="http://schemas.microsoft.com/office/drawing/2014/chart" uri="{C3380CC4-5D6E-409C-BE32-E72D297353CC}">
              <c16:uniqueId val="{00000000-6E18-4B17-BB9B-83DCC0EDC9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6E18-4B17-BB9B-83DCC0EDC9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A6-47CB-9A1D-40EBAF3244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C6A6-47CB-9A1D-40EBAF3244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73-4C7B-A373-B2FCC17E55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2B73-4C7B-A373-B2FCC17E55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226.96</c:v>
                </c:pt>
                <c:pt idx="1">
                  <c:v>245.36</c:v>
                </c:pt>
                <c:pt idx="2">
                  <c:v>342.77</c:v>
                </c:pt>
                <c:pt idx="3">
                  <c:v>402.7</c:v>
                </c:pt>
                <c:pt idx="4">
                  <c:v>353.01</c:v>
                </c:pt>
              </c:numCache>
            </c:numRef>
          </c:val>
          <c:extLst>
            <c:ext xmlns:c16="http://schemas.microsoft.com/office/drawing/2014/chart" uri="{C3380CC4-5D6E-409C-BE32-E72D297353CC}">
              <c16:uniqueId val="{00000000-FB83-426C-8E5F-372C59C0A6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FB83-426C-8E5F-372C59C0A6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366.34</c:v>
                </c:pt>
                <c:pt idx="1">
                  <c:v>311.24</c:v>
                </c:pt>
                <c:pt idx="2">
                  <c:v>262.62</c:v>
                </c:pt>
                <c:pt idx="3">
                  <c:v>282.93</c:v>
                </c:pt>
                <c:pt idx="4">
                  <c:v>246.51</c:v>
                </c:pt>
              </c:numCache>
            </c:numRef>
          </c:val>
          <c:extLst>
            <c:ext xmlns:c16="http://schemas.microsoft.com/office/drawing/2014/chart" uri="{C3380CC4-5D6E-409C-BE32-E72D297353CC}">
              <c16:uniqueId val="{00000000-A98E-4A6E-B38F-CBF0AA3E18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A98E-4A6E-B38F-CBF0AA3E18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100.4</c:v>
                </c:pt>
                <c:pt idx="1">
                  <c:v>101.11</c:v>
                </c:pt>
                <c:pt idx="2">
                  <c:v>101.55</c:v>
                </c:pt>
                <c:pt idx="3">
                  <c:v>101.03</c:v>
                </c:pt>
                <c:pt idx="4">
                  <c:v>99.4</c:v>
                </c:pt>
              </c:numCache>
            </c:numRef>
          </c:val>
          <c:extLst>
            <c:ext xmlns:c16="http://schemas.microsoft.com/office/drawing/2014/chart" uri="{C3380CC4-5D6E-409C-BE32-E72D297353CC}">
              <c16:uniqueId val="{00000000-AA7D-4C76-A7A6-8E42102300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AA7D-4C76-A7A6-8E42102300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191.84</c:v>
                </c:pt>
                <c:pt idx="1">
                  <c:v>190.8</c:v>
                </c:pt>
                <c:pt idx="2">
                  <c:v>190.15</c:v>
                </c:pt>
                <c:pt idx="3">
                  <c:v>190.81</c:v>
                </c:pt>
                <c:pt idx="4">
                  <c:v>193.29</c:v>
                </c:pt>
              </c:numCache>
            </c:numRef>
          </c:val>
          <c:extLst>
            <c:ext xmlns:c16="http://schemas.microsoft.com/office/drawing/2014/chart" uri="{C3380CC4-5D6E-409C-BE32-E72D297353CC}">
              <c16:uniqueId val="{00000000-120D-4264-A617-F60A3D0907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120D-4264-A617-F60A3D0907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3"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長野県　松川町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12975</v>
      </c>
      <c r="AM8" s="61"/>
      <c r="AN8" s="61"/>
      <c r="AO8" s="61"/>
      <c r="AP8" s="61"/>
      <c r="AQ8" s="61"/>
      <c r="AR8" s="61"/>
      <c r="AS8" s="61"/>
      <c r="AT8" s="52">
        <f>データ!$S$6</f>
        <v>72.790000000000006</v>
      </c>
      <c r="AU8" s="53"/>
      <c r="AV8" s="53"/>
      <c r="AW8" s="53"/>
      <c r="AX8" s="53"/>
      <c r="AY8" s="53"/>
      <c r="AZ8" s="53"/>
      <c r="BA8" s="53"/>
      <c r="BB8" s="54">
        <f>データ!$T$6</f>
        <v>178.25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81.08</v>
      </c>
      <c r="J10" s="53"/>
      <c r="K10" s="53"/>
      <c r="L10" s="53"/>
      <c r="M10" s="53"/>
      <c r="N10" s="53"/>
      <c r="O10" s="64"/>
      <c r="P10" s="54">
        <f>データ!$P$6</f>
        <v>99.3</v>
      </c>
      <c r="Q10" s="54"/>
      <c r="R10" s="54"/>
      <c r="S10" s="54"/>
      <c r="T10" s="54"/>
      <c r="U10" s="54"/>
      <c r="V10" s="54"/>
      <c r="W10" s="61">
        <f>データ!$Q$6</f>
        <v>3785</v>
      </c>
      <c r="X10" s="61"/>
      <c r="Y10" s="61"/>
      <c r="Z10" s="61"/>
      <c r="AA10" s="61"/>
      <c r="AB10" s="61"/>
      <c r="AC10" s="61"/>
      <c r="AD10" s="2"/>
      <c r="AE10" s="2"/>
      <c r="AF10" s="2"/>
      <c r="AG10" s="2"/>
      <c r="AH10" s="4"/>
      <c r="AI10" s="4"/>
      <c r="AJ10" s="4"/>
      <c r="AK10" s="4"/>
      <c r="AL10" s="61">
        <f>データ!$U$6</f>
        <v>12819</v>
      </c>
      <c r="AM10" s="61"/>
      <c r="AN10" s="61"/>
      <c r="AO10" s="61"/>
      <c r="AP10" s="61"/>
      <c r="AQ10" s="61"/>
      <c r="AR10" s="61"/>
      <c r="AS10" s="61"/>
      <c r="AT10" s="52">
        <f>データ!$V$6</f>
        <v>32.03</v>
      </c>
      <c r="AU10" s="53"/>
      <c r="AV10" s="53"/>
      <c r="AW10" s="53"/>
      <c r="AX10" s="53"/>
      <c r="AY10" s="53"/>
      <c r="AZ10" s="53"/>
      <c r="BA10" s="53"/>
      <c r="BB10" s="54">
        <f>データ!$W$6</f>
        <v>400.22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S5SLW/URw2AuYTqu/9pJ127b2XKpIwSZOxYLv+dcwIPuVuZDDP4E5vqD+fMUBHcnhwIXQGg00+fIdtF8INyYw==" saltValue="Fy1daX3eY1HOvZRVpvSE0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204021</v>
      </c>
      <c r="D6" s="34">
        <f t="shared" si="3"/>
        <v>46</v>
      </c>
      <c r="E6" s="34">
        <f t="shared" si="3"/>
        <v>1</v>
      </c>
      <c r="F6" s="34">
        <f t="shared" si="3"/>
        <v>0</v>
      </c>
      <c r="G6" s="34">
        <f t="shared" si="3"/>
        <v>1</v>
      </c>
      <c r="H6" s="34" t="str">
        <f t="shared" si="3"/>
        <v>長野県　松川町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81.08</v>
      </c>
      <c r="P6" s="35">
        <f t="shared" si="3"/>
        <v>99.3</v>
      </c>
      <c r="Q6" s="35">
        <f t="shared" si="3"/>
        <v>3785</v>
      </c>
      <c r="R6" s="35">
        <f t="shared" si="3"/>
        <v>12975</v>
      </c>
      <c r="S6" s="35">
        <f t="shared" si="3"/>
        <v>72.790000000000006</v>
      </c>
      <c r="T6" s="35">
        <f t="shared" si="3"/>
        <v>178.25</v>
      </c>
      <c r="U6" s="35">
        <f t="shared" si="3"/>
        <v>12819</v>
      </c>
      <c r="V6" s="35">
        <f t="shared" si="3"/>
        <v>32.03</v>
      </c>
      <c r="W6" s="35">
        <f t="shared" si="3"/>
        <v>400.22</v>
      </c>
      <c r="X6" s="36">
        <f>IF(X7="",NA(),X7)</f>
        <v>107.91</v>
      </c>
      <c r="Y6" s="36">
        <f t="shared" ref="Y6:AG6" si="4">IF(Y7="",NA(),Y7)</f>
        <v>108.42</v>
      </c>
      <c r="Z6" s="36">
        <f t="shared" si="4"/>
        <v>108.51</v>
      </c>
      <c r="AA6" s="36">
        <f t="shared" si="4"/>
        <v>106.55</v>
      </c>
      <c r="AB6" s="36">
        <f t="shared" si="4"/>
        <v>108.12</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226.96</v>
      </c>
      <c r="AU6" s="36">
        <f t="shared" ref="AU6:BC6" si="6">IF(AU7="",NA(),AU7)</f>
        <v>245.36</v>
      </c>
      <c r="AV6" s="36">
        <f t="shared" si="6"/>
        <v>342.77</v>
      </c>
      <c r="AW6" s="36">
        <f t="shared" si="6"/>
        <v>402.7</v>
      </c>
      <c r="AX6" s="36">
        <f t="shared" si="6"/>
        <v>353.01</v>
      </c>
      <c r="AY6" s="36">
        <f t="shared" si="6"/>
        <v>388.67</v>
      </c>
      <c r="AZ6" s="36">
        <f t="shared" si="6"/>
        <v>355.27</v>
      </c>
      <c r="BA6" s="36">
        <f t="shared" si="6"/>
        <v>359.7</v>
      </c>
      <c r="BB6" s="36">
        <f t="shared" si="6"/>
        <v>362.93</v>
      </c>
      <c r="BC6" s="36">
        <f t="shared" si="6"/>
        <v>371.81</v>
      </c>
      <c r="BD6" s="35" t="str">
        <f>IF(BD7="","",IF(BD7="-","【-】","【"&amp;SUBSTITUTE(TEXT(BD7,"#,##0.00"),"-","△")&amp;"】"))</f>
        <v>【260.31】</v>
      </c>
      <c r="BE6" s="36">
        <f>IF(BE7="",NA(),BE7)</f>
        <v>366.34</v>
      </c>
      <c r="BF6" s="36">
        <f t="shared" ref="BF6:BN6" si="7">IF(BF7="",NA(),BF7)</f>
        <v>311.24</v>
      </c>
      <c r="BG6" s="36">
        <f t="shared" si="7"/>
        <v>262.62</v>
      </c>
      <c r="BH6" s="36">
        <f t="shared" si="7"/>
        <v>282.93</v>
      </c>
      <c r="BI6" s="36">
        <f t="shared" si="7"/>
        <v>246.51</v>
      </c>
      <c r="BJ6" s="36">
        <f t="shared" si="7"/>
        <v>422.5</v>
      </c>
      <c r="BK6" s="36">
        <f t="shared" si="7"/>
        <v>458.27</v>
      </c>
      <c r="BL6" s="36">
        <f t="shared" si="7"/>
        <v>447.01</v>
      </c>
      <c r="BM6" s="36">
        <f t="shared" si="7"/>
        <v>439.05</v>
      </c>
      <c r="BN6" s="36">
        <f t="shared" si="7"/>
        <v>465.85</v>
      </c>
      <c r="BO6" s="35" t="str">
        <f>IF(BO7="","",IF(BO7="-","【-】","【"&amp;SUBSTITUTE(TEXT(BO7,"#,##0.00"),"-","△")&amp;"】"))</f>
        <v>【275.67】</v>
      </c>
      <c r="BP6" s="36">
        <f>IF(BP7="",NA(),BP7)</f>
        <v>100.4</v>
      </c>
      <c r="BQ6" s="36">
        <f t="shared" ref="BQ6:BY6" si="8">IF(BQ7="",NA(),BQ7)</f>
        <v>101.11</v>
      </c>
      <c r="BR6" s="36">
        <f t="shared" si="8"/>
        <v>101.55</v>
      </c>
      <c r="BS6" s="36">
        <f t="shared" si="8"/>
        <v>101.03</v>
      </c>
      <c r="BT6" s="36">
        <f t="shared" si="8"/>
        <v>99.4</v>
      </c>
      <c r="BU6" s="36">
        <f t="shared" si="8"/>
        <v>101.64</v>
      </c>
      <c r="BV6" s="36">
        <f t="shared" si="8"/>
        <v>96.77</v>
      </c>
      <c r="BW6" s="36">
        <f t="shared" si="8"/>
        <v>95.81</v>
      </c>
      <c r="BX6" s="36">
        <f t="shared" si="8"/>
        <v>95.26</v>
      </c>
      <c r="BY6" s="36">
        <f t="shared" si="8"/>
        <v>92.39</v>
      </c>
      <c r="BZ6" s="35" t="str">
        <f>IF(BZ7="","",IF(BZ7="-","【-】","【"&amp;SUBSTITUTE(TEXT(BZ7,"#,##0.00"),"-","△")&amp;"】"))</f>
        <v>【100.05】</v>
      </c>
      <c r="CA6" s="36">
        <f>IF(CA7="",NA(),CA7)</f>
        <v>191.84</v>
      </c>
      <c r="CB6" s="36">
        <f t="shared" ref="CB6:CJ6" si="9">IF(CB7="",NA(),CB7)</f>
        <v>190.8</v>
      </c>
      <c r="CC6" s="36">
        <f t="shared" si="9"/>
        <v>190.15</v>
      </c>
      <c r="CD6" s="36">
        <f t="shared" si="9"/>
        <v>190.81</v>
      </c>
      <c r="CE6" s="36">
        <f t="shared" si="9"/>
        <v>193.29</v>
      </c>
      <c r="CF6" s="36">
        <f t="shared" si="9"/>
        <v>179.16</v>
      </c>
      <c r="CG6" s="36">
        <f t="shared" si="9"/>
        <v>187.18</v>
      </c>
      <c r="CH6" s="36">
        <f t="shared" si="9"/>
        <v>189.58</v>
      </c>
      <c r="CI6" s="36">
        <f t="shared" si="9"/>
        <v>192.82</v>
      </c>
      <c r="CJ6" s="36">
        <f t="shared" si="9"/>
        <v>192.98</v>
      </c>
      <c r="CK6" s="35" t="str">
        <f>IF(CK7="","",IF(CK7="-","【-】","【"&amp;SUBSTITUTE(TEXT(CK7,"#,##0.00"),"-","△")&amp;"】"))</f>
        <v>【166.40】</v>
      </c>
      <c r="CL6" s="36">
        <f>IF(CL7="",NA(),CL7)</f>
        <v>64.88</v>
      </c>
      <c r="CM6" s="36">
        <f t="shared" ref="CM6:CU6" si="10">IF(CM7="",NA(),CM7)</f>
        <v>65.5</v>
      </c>
      <c r="CN6" s="36">
        <f t="shared" si="10"/>
        <v>65.31</v>
      </c>
      <c r="CO6" s="36">
        <f t="shared" si="10"/>
        <v>63.27</v>
      </c>
      <c r="CP6" s="36">
        <f t="shared" si="10"/>
        <v>65.88</v>
      </c>
      <c r="CQ6" s="36">
        <f t="shared" si="10"/>
        <v>54.24</v>
      </c>
      <c r="CR6" s="36">
        <f t="shared" si="10"/>
        <v>55.88</v>
      </c>
      <c r="CS6" s="36">
        <f t="shared" si="10"/>
        <v>55.22</v>
      </c>
      <c r="CT6" s="36">
        <f t="shared" si="10"/>
        <v>54.05</v>
      </c>
      <c r="CU6" s="36">
        <f t="shared" si="10"/>
        <v>54.43</v>
      </c>
      <c r="CV6" s="35" t="str">
        <f>IF(CV7="","",IF(CV7="-","【-】","【"&amp;SUBSTITUTE(TEXT(CV7,"#,##0.00"),"-","△")&amp;"】"))</f>
        <v>【60.69】</v>
      </c>
      <c r="CW6" s="36">
        <f>IF(CW7="",NA(),CW7)</f>
        <v>94.8</v>
      </c>
      <c r="CX6" s="36">
        <f t="shared" ref="CX6:DF6" si="11">IF(CX7="",NA(),CX7)</f>
        <v>94.1</v>
      </c>
      <c r="CY6" s="36">
        <f t="shared" si="11"/>
        <v>94.8</v>
      </c>
      <c r="CZ6" s="36">
        <f t="shared" si="11"/>
        <v>94.9</v>
      </c>
      <c r="DA6" s="36">
        <f t="shared" si="11"/>
        <v>94.42</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49.11</v>
      </c>
      <c r="DI6" s="36">
        <f t="shared" ref="DI6:DQ6" si="12">IF(DI7="",NA(),DI7)</f>
        <v>50.72</v>
      </c>
      <c r="DJ6" s="36">
        <f t="shared" si="12"/>
        <v>52.48</v>
      </c>
      <c r="DK6" s="36">
        <f t="shared" si="12"/>
        <v>53.55</v>
      </c>
      <c r="DL6" s="36">
        <f t="shared" si="12"/>
        <v>55.17</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1.02</v>
      </c>
      <c r="EE6" s="36">
        <f t="shared" ref="EE6:EM6" si="14">IF(EE7="",NA(),EE7)</f>
        <v>0.39</v>
      </c>
      <c r="EF6" s="36">
        <f t="shared" si="14"/>
        <v>0.18</v>
      </c>
      <c r="EG6" s="36">
        <f t="shared" si="14"/>
        <v>0.27</v>
      </c>
      <c r="EH6" s="36">
        <f t="shared" si="14"/>
        <v>0.24</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204021</v>
      </c>
      <c r="D7" s="38">
        <v>46</v>
      </c>
      <c r="E7" s="38">
        <v>1</v>
      </c>
      <c r="F7" s="38">
        <v>0</v>
      </c>
      <c r="G7" s="38">
        <v>1</v>
      </c>
      <c r="H7" s="38" t="s">
        <v>93</v>
      </c>
      <c r="I7" s="38" t="s">
        <v>94</v>
      </c>
      <c r="J7" s="38" t="s">
        <v>95</v>
      </c>
      <c r="K7" s="38" t="s">
        <v>96</v>
      </c>
      <c r="L7" s="38" t="s">
        <v>97</v>
      </c>
      <c r="M7" s="38" t="s">
        <v>98</v>
      </c>
      <c r="N7" s="39" t="s">
        <v>99</v>
      </c>
      <c r="O7" s="39">
        <v>81.08</v>
      </c>
      <c r="P7" s="39">
        <v>99.3</v>
      </c>
      <c r="Q7" s="39">
        <v>3785</v>
      </c>
      <c r="R7" s="39">
        <v>12975</v>
      </c>
      <c r="S7" s="39">
        <v>72.790000000000006</v>
      </c>
      <c r="T7" s="39">
        <v>178.25</v>
      </c>
      <c r="U7" s="39">
        <v>12819</v>
      </c>
      <c r="V7" s="39">
        <v>32.03</v>
      </c>
      <c r="W7" s="39">
        <v>400.22</v>
      </c>
      <c r="X7" s="39">
        <v>107.91</v>
      </c>
      <c r="Y7" s="39">
        <v>108.42</v>
      </c>
      <c r="Z7" s="39">
        <v>108.51</v>
      </c>
      <c r="AA7" s="39">
        <v>106.55</v>
      </c>
      <c r="AB7" s="39">
        <v>108.12</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226.96</v>
      </c>
      <c r="AU7" s="39">
        <v>245.36</v>
      </c>
      <c r="AV7" s="39">
        <v>342.77</v>
      </c>
      <c r="AW7" s="39">
        <v>402.7</v>
      </c>
      <c r="AX7" s="39">
        <v>353.01</v>
      </c>
      <c r="AY7" s="39">
        <v>388.67</v>
      </c>
      <c r="AZ7" s="39">
        <v>355.27</v>
      </c>
      <c r="BA7" s="39">
        <v>359.7</v>
      </c>
      <c r="BB7" s="39">
        <v>362.93</v>
      </c>
      <c r="BC7" s="39">
        <v>371.81</v>
      </c>
      <c r="BD7" s="39">
        <v>260.31</v>
      </c>
      <c r="BE7" s="39">
        <v>366.34</v>
      </c>
      <c r="BF7" s="39">
        <v>311.24</v>
      </c>
      <c r="BG7" s="39">
        <v>262.62</v>
      </c>
      <c r="BH7" s="39">
        <v>282.93</v>
      </c>
      <c r="BI7" s="39">
        <v>246.51</v>
      </c>
      <c r="BJ7" s="39">
        <v>422.5</v>
      </c>
      <c r="BK7" s="39">
        <v>458.27</v>
      </c>
      <c r="BL7" s="39">
        <v>447.01</v>
      </c>
      <c r="BM7" s="39">
        <v>439.05</v>
      </c>
      <c r="BN7" s="39">
        <v>465.85</v>
      </c>
      <c r="BO7" s="39">
        <v>275.67</v>
      </c>
      <c r="BP7" s="39">
        <v>100.4</v>
      </c>
      <c r="BQ7" s="39">
        <v>101.11</v>
      </c>
      <c r="BR7" s="39">
        <v>101.55</v>
      </c>
      <c r="BS7" s="39">
        <v>101.03</v>
      </c>
      <c r="BT7" s="39">
        <v>99.4</v>
      </c>
      <c r="BU7" s="39">
        <v>101.64</v>
      </c>
      <c r="BV7" s="39">
        <v>96.77</v>
      </c>
      <c r="BW7" s="39">
        <v>95.81</v>
      </c>
      <c r="BX7" s="39">
        <v>95.26</v>
      </c>
      <c r="BY7" s="39">
        <v>92.39</v>
      </c>
      <c r="BZ7" s="39">
        <v>100.05</v>
      </c>
      <c r="CA7" s="39">
        <v>191.84</v>
      </c>
      <c r="CB7" s="39">
        <v>190.8</v>
      </c>
      <c r="CC7" s="39">
        <v>190.15</v>
      </c>
      <c r="CD7" s="39">
        <v>190.81</v>
      </c>
      <c r="CE7" s="39">
        <v>193.29</v>
      </c>
      <c r="CF7" s="39">
        <v>179.16</v>
      </c>
      <c r="CG7" s="39">
        <v>187.18</v>
      </c>
      <c r="CH7" s="39">
        <v>189.58</v>
      </c>
      <c r="CI7" s="39">
        <v>192.82</v>
      </c>
      <c r="CJ7" s="39">
        <v>192.98</v>
      </c>
      <c r="CK7" s="39">
        <v>166.4</v>
      </c>
      <c r="CL7" s="39">
        <v>64.88</v>
      </c>
      <c r="CM7" s="39">
        <v>65.5</v>
      </c>
      <c r="CN7" s="39">
        <v>65.31</v>
      </c>
      <c r="CO7" s="39">
        <v>63.27</v>
      </c>
      <c r="CP7" s="39">
        <v>65.88</v>
      </c>
      <c r="CQ7" s="39">
        <v>54.24</v>
      </c>
      <c r="CR7" s="39">
        <v>55.88</v>
      </c>
      <c r="CS7" s="39">
        <v>55.22</v>
      </c>
      <c r="CT7" s="39">
        <v>54.05</v>
      </c>
      <c r="CU7" s="39">
        <v>54.43</v>
      </c>
      <c r="CV7" s="39">
        <v>60.69</v>
      </c>
      <c r="CW7" s="39">
        <v>94.8</v>
      </c>
      <c r="CX7" s="39">
        <v>94.1</v>
      </c>
      <c r="CY7" s="39">
        <v>94.8</v>
      </c>
      <c r="CZ7" s="39">
        <v>94.9</v>
      </c>
      <c r="DA7" s="39">
        <v>94.42</v>
      </c>
      <c r="DB7" s="39">
        <v>81.680000000000007</v>
      </c>
      <c r="DC7" s="39">
        <v>80.989999999999995</v>
      </c>
      <c r="DD7" s="39">
        <v>80.930000000000007</v>
      </c>
      <c r="DE7" s="39">
        <v>80.510000000000005</v>
      </c>
      <c r="DF7" s="39">
        <v>79.44</v>
      </c>
      <c r="DG7" s="39">
        <v>89.82</v>
      </c>
      <c r="DH7" s="39">
        <v>49.11</v>
      </c>
      <c r="DI7" s="39">
        <v>50.72</v>
      </c>
      <c r="DJ7" s="39">
        <v>52.48</v>
      </c>
      <c r="DK7" s="39">
        <v>53.55</v>
      </c>
      <c r="DL7" s="39">
        <v>55.17</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1.02</v>
      </c>
      <c r="EE7" s="39">
        <v>0.39</v>
      </c>
      <c r="EF7" s="39">
        <v>0.18</v>
      </c>
      <c r="EG7" s="39">
        <v>0.27</v>
      </c>
      <c r="EH7" s="39">
        <v>0.24</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2022-02-15T00:45:52Z</cp:lastPrinted>
  <dcterms:created xsi:type="dcterms:W3CDTF">2021-12-03T06:49:54Z</dcterms:created>
  <dcterms:modified xsi:type="dcterms:W3CDTF">2022-02-16T07:44:41Z</dcterms:modified>
  <cp:category/>
</cp:coreProperties>
</file>