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9.22.107\建設水道課\06　料金・下水道係\011　調査・報告\22　経営比較分析表\R02\"/>
    </mc:Choice>
  </mc:AlternateContent>
  <workbookProtection workbookAlgorithmName="SHA-512" workbookHashValue="E9tvBRNrFBCaCvoruhlSQRAbupRlfJFbvSKw7rWLTvUEOaYFa7SdkMkQULVBVUdKDNOGdfTMpyCfQLnu0OD/gw==" workbookSaltValue="IQIpThLFmQ8kjhEZMWDcM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<sst xmlns="http://schemas.openxmlformats.org/spreadsheetml/2006/main" count="297" uniqueCount="115">
  <si>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</si>
  <si>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</si>
  <si>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</si>
  <si>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</si>
  <si>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</si>
  <si>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</si>
  <si>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</si>
  <si>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</si>
  <si>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</si>
  <si>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</si>
  <si>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</si>
  <si>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</si>
  <si>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</si>
  <si>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</si>
  <si>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</si>
  <si>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</si>
  <si>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</si>
  <si>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</si>
  <si>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</si>
  <si>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</si>
  <si>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</si>
  <si>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</si>
  <si>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</si>
  <si>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</si>
  <si>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</si>
  <si>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</si>
  <si>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</si>
  <si>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</si>
  <si>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</si>
  <si>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</si>
  <si>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</si>
  <si>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</si>
  <si>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</si>
  <si>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</si>
  <si>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</si>
  <si>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</si>
  <si>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</si>
  <si>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</si>
  <si>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</si>
  <si>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</si>
  <si>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</si>
  <si>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</si>
  <si>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</si>
  <si>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</si>
  <si>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</si>
  <si>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</si>
  <si>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</si>
  <si>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</si>
  <si>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</si>
  <si>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</si>
  <si>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</si>
  <si>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</si>
  <si>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</si>
  <si>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</si>
  <si>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</si>
  <si>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</si>
  <si>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</si>
  <si>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</si>
  <si>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</si>
  <si>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</si>
  <si>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</si>
  <si>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</si>
  <si>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</si>
  <si>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</si>
  <si>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</si>
  <si>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</si>
  <si>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</si>
  <si>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</si>
  <si>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</si>
  <si>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</si>
  <si>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</si>
  <si>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</si>
  <si>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</si>
  <si>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</si>
  <si>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</si>
  <si>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</si>
  <si>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</si>
  <si>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</si>
  <si>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</si>
  <si>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</si>
  <si>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</si>
  <si>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</si>
  <si>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</si>
  <si>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</si>
  <si>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</si>
  <si>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</si>
  <si>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</si>
  <si>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</si>
  <si>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</si>
  <si>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</si>
  <si>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</si>
  <si>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</si>
  <si>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</si>
  <si>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</si>
  <si>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</si>
  <si>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松川町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</si>
  <si>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</si>
  <si>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</si>
  <si>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</si>
  <si>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</si>
  <si>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</si>
  <si>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</si>
  <si>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</si>
  <si>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</si>
  <si>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</si>
  <si>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</si>
  <si>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</si>
  <si>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</si>
  <si>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</si>
  <si>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</si>
  <si>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</si>
  <si>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</si>
  <si>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下水道事業経営については、人口減少による使用料収入の減少や、施設の老朽化に伴う改築更新需要の増大、震災や浸水等災害時の機能維持のための対策など課題が山積しています。
　接続促進や使用料の改定による収入確保に対する取り組みや、隣接する農集排処理区の統合による汚水処理の効率化など持続可能な事業運営に向けた検討を進めます。</t>
    <rPh sb="27" eb="29">
      <t>ゲンショウ</t>
    </rPh>
    <phoneticPr fontId="4"/>
  </si>
  <si>
    <t>①有形固定資産減価償却率は、類似団体平均より低い水準となっていますが、法適用から年数が浅いため、減価償却累計額が低いことが要因です。
②管渠老朽化率は0％で、法定耐用年数を経過する管渠はありませんが、計画的にカメラ調査を実施しており、状況把握と延命化に努めています。
③法定耐用年数を経過する管渠がないため、管渠の布設替等の老朽化対策は実施していません。</t>
    <rPh sb="40" eb="42">
      <t>ネンスウ</t>
    </rPh>
    <rPh sb="43" eb="44">
      <t>アサ</t>
    </rPh>
    <rPh sb="164" eb="167">
      <t>ロウキュウカ</t>
    </rPh>
    <rPh sb="167" eb="169">
      <t>タイサク</t>
    </rPh>
    <phoneticPr fontId="4"/>
  </si>
  <si>
    <t>①経常収支比率は100％以上で、経常損益は黒字となりましたが、一般会計繰入金（公費）への依存度が高い経営状況です。
②本年度の欠損金計上はありません。
③流動比率は類似団体平均と同水準ですが、100％を下回っており、短期的な支払能力不足を示しています。施設建設時の企業債償還（借金返済）が大きいことが主な要因です。不足分は一般会計繰入金（公費）に頼っています。
④企業債残高対事業規模比率は類似団体平均より高い水準にあります。今後は老朽化や災害対策など必要な投資とのバランスを調整しながら企業債残高の減少に努めます。
⑤⑥経費回収率、汚水処理原価ともに類似団体平均より健全な数値となっていますが、今後は人口減少に伴い、使用料収入の減少が見込まれます。現状での経費削減策にも限界があるため、抜本的な経営改革の取り組みが必要です。
⑦施設利用率は、類似団体平均と同水準ですが、低い値といえます。施設利用率の改善に努めるとともに、施設の適正規模の検討を行います。
⑧水洗化率は昨年度から上昇しましたが、水洗化人口の集計方法を見直したことが主な要因です。</t>
    <rPh sb="50" eb="52">
      <t>ケイエイ</t>
    </rPh>
    <rPh sb="84" eb="86">
      <t>ルイジ</t>
    </rPh>
    <rPh sb="86" eb="88">
      <t>ダンタイ</t>
    </rPh>
    <rPh sb="88" eb="90">
      <t>ヘイキン</t>
    </rPh>
    <rPh sb="91" eb="94">
      <t>ドウスイジュン</t>
    </rPh>
    <rPh sb="103" eb="105">
      <t>シタマワ</t>
    </rPh>
    <rPh sb="110" eb="113">
      <t>タンキテキ</t>
    </rPh>
    <rPh sb="114" eb="116">
      <t>シハライ</t>
    </rPh>
    <rPh sb="116" eb="118">
      <t>ノウリョク</t>
    </rPh>
    <rPh sb="118" eb="120">
      <t>フソク</t>
    </rPh>
    <rPh sb="121" eb="122">
      <t>シメ</t>
    </rPh>
    <rPh sb="128" eb="130">
      <t>シセツ</t>
    </rPh>
    <rPh sb="130" eb="132">
      <t>ケンセツ</t>
    </rPh>
    <rPh sb="132" eb="133">
      <t>ジ</t>
    </rPh>
    <rPh sb="134" eb="136">
      <t>キギョウ</t>
    </rPh>
    <rPh sb="136" eb="137">
      <t>サイ</t>
    </rPh>
    <rPh sb="137" eb="139">
      <t>ショウカン</t>
    </rPh>
    <rPh sb="140" eb="142">
      <t>シャッキン</t>
    </rPh>
    <rPh sb="142" eb="144">
      <t>ヘンサイ</t>
    </rPh>
    <rPh sb="146" eb="147">
      <t>オオ</t>
    </rPh>
    <rPh sb="152" eb="153">
      <t>オモ</t>
    </rPh>
    <rPh sb="154" eb="156">
      <t>ヨウイン</t>
    </rPh>
    <rPh sb="159" eb="162">
      <t>フソクブン</t>
    </rPh>
    <rPh sb="175" eb="176">
      <t>タヨ</t>
    </rPh>
    <rPh sb="256" eb="257">
      <t>ツト</t>
    </rPh>
    <rPh sb="305" eb="307">
      <t>ジンコウ</t>
    </rPh>
    <rPh sb="307" eb="309">
      <t>ゲンショウ</t>
    </rPh>
    <rPh sb="310" eb="311">
      <t>トモナ</t>
    </rPh>
    <rPh sb="384" eb="387">
      <t>ドウスイジュン</t>
    </rPh>
    <rPh sb="391" eb="392">
      <t>ヒク</t>
    </rPh>
    <rPh sb="393" eb="394">
      <t>アタイ</t>
    </rPh>
    <rPh sb="441" eb="444">
      <t>サクネンド</t>
    </rPh>
    <rPh sb="446" eb="448">
      <t>ジョウショウ</t>
    </rPh>
    <rPh sb="454" eb="457">
      <t>スイセンカ</t>
    </rPh>
    <rPh sb="457" eb="459">
      <t>ジンコウ</t>
    </rPh>
    <rPh sb="460" eb="462">
      <t>シュウケイ</t>
    </rPh>
    <rPh sb="462" eb="464">
      <t>ホウホウ</t>
    </rPh>
    <rPh sb="465" eb="467">
      <t>ミナオ</t>
    </rPh>
    <rPh sb="472" eb="473">
      <t>オモ</t>
    </rPh>
    <rPh sb="474" eb="476">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</si>
</sst>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0.28999999999999998</c:v>
                </c:pt>
                <c:pt idx="4" formatCode="#,##0.00;&quot;△&quot;#,##0.00">
                  <c:v>0</c:v>
                </c:pt>
              </c:numCache>
            </c:numRef>
          </c:val>
          <c:extLst>
            <c:ext xmlns:c16="http://schemas.microsoft.com/office/drawing/2014/chart" uri="{C3380CC4-5D6E-409C-BE32-E72D297353CC}">
              <c16:uniqueId val="{00000000-5C5C-4FDE-91F8-E2BEB63AA6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1.65</c:v>
                </c:pt>
              </c:numCache>
            </c:numRef>
          </c:val>
          <c:smooth val="0"/>
          <c:extLst>
            <c:ext xmlns:c16="http://schemas.microsoft.com/office/drawing/2014/chart" uri="{C3380CC4-5D6E-409C-BE32-E72D297353CC}">
              <c16:uniqueId val="{00000001-5C5C-4FDE-91F8-E2BEB63AA6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51.19</c:v>
                </c:pt>
                <c:pt idx="4">
                  <c:v>54.78</c:v>
                </c:pt>
              </c:numCache>
            </c:numRef>
          </c:val>
          <c:extLst>
            <c:ext xmlns:c16="http://schemas.microsoft.com/office/drawing/2014/chart" uri="{C3380CC4-5D6E-409C-BE32-E72D297353CC}">
              <c16:uniqueId val="{00000000-C438-4D8B-9F09-B290A1BAF3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50.94</c:v>
                </c:pt>
                <c:pt idx="4">
                  <c:v>50.53</c:v>
                </c:pt>
              </c:numCache>
            </c:numRef>
          </c:val>
          <c:smooth val="0"/>
          <c:extLst>
            <c:ext xmlns:c16="http://schemas.microsoft.com/office/drawing/2014/chart" uri="{C3380CC4-5D6E-409C-BE32-E72D297353CC}">
              <c16:uniqueId val="{00000001-C438-4D8B-9F09-B290A1BAF3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80.31</c:v>
                </c:pt>
                <c:pt idx="4">
                  <c:v>88.66</c:v>
                </c:pt>
              </c:numCache>
            </c:numRef>
          </c:val>
          <c:extLst>
            <c:ext xmlns:c16="http://schemas.microsoft.com/office/drawing/2014/chart" uri="{C3380CC4-5D6E-409C-BE32-E72D297353CC}">
              <c16:uniqueId val="{00000000-5149-44FB-9D39-809CF64D84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82.55</c:v>
                </c:pt>
                <c:pt idx="4">
                  <c:v>82.08</c:v>
                </c:pt>
              </c:numCache>
            </c:numRef>
          </c:val>
          <c:smooth val="0"/>
          <c:extLst>
            <c:ext xmlns:c16="http://schemas.microsoft.com/office/drawing/2014/chart" uri="{C3380CC4-5D6E-409C-BE32-E72D297353CC}">
              <c16:uniqueId val="{00000001-5149-44FB-9D39-809CF64D84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102.92</c:v>
                </c:pt>
                <c:pt idx="4">
                  <c:v>106.72</c:v>
                </c:pt>
              </c:numCache>
            </c:numRef>
          </c:val>
          <c:extLst>
            <c:ext xmlns:c16="http://schemas.microsoft.com/office/drawing/2014/chart" uri="{C3380CC4-5D6E-409C-BE32-E72D297353CC}">
              <c16:uniqueId val="{00000000-031D-4BC9-BA98-9AE150DFF6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106.57</c:v>
                </c:pt>
                <c:pt idx="4">
                  <c:v>107.21</c:v>
                </c:pt>
              </c:numCache>
            </c:numRef>
          </c:val>
          <c:smooth val="0"/>
          <c:extLst>
            <c:ext xmlns:c16="http://schemas.microsoft.com/office/drawing/2014/chart" uri="{C3380CC4-5D6E-409C-BE32-E72D297353CC}">
              <c16:uniqueId val="{00000001-031D-4BC9-BA98-9AE150DFF6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3.14</c:v>
                </c:pt>
                <c:pt idx="4">
                  <c:v>6.54</c:v>
                </c:pt>
              </c:numCache>
            </c:numRef>
          </c:val>
          <c:extLst>
            <c:ext xmlns:c16="http://schemas.microsoft.com/office/drawing/2014/chart" uri="{C3380CC4-5D6E-409C-BE32-E72D297353CC}">
              <c16:uniqueId val="{00000000-71FB-4CBB-A002-B400EED04C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15.85</c:v>
                </c:pt>
                <c:pt idx="4">
                  <c:v>12.7</c:v>
                </c:pt>
              </c:numCache>
            </c:numRef>
          </c:val>
          <c:smooth val="0"/>
          <c:extLst>
            <c:ext xmlns:c16="http://schemas.microsoft.com/office/drawing/2014/chart" uri="{C3380CC4-5D6E-409C-BE32-E72D297353CC}">
              <c16:uniqueId val="{00000001-71FB-4CBB-A002-B400EED04C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BC0-4A0B-BF75-7E2F57EDC9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BC0-4A0B-BF75-7E2F57EDC9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770-47E6-9205-4A37C632341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53.44</c:v>
                </c:pt>
                <c:pt idx="4">
                  <c:v>43.71</c:v>
                </c:pt>
              </c:numCache>
            </c:numRef>
          </c:val>
          <c:smooth val="0"/>
          <c:extLst>
            <c:ext xmlns:c16="http://schemas.microsoft.com/office/drawing/2014/chart" uri="{C3380CC4-5D6E-409C-BE32-E72D297353CC}">
              <c16:uniqueId val="{00000001-6770-47E6-9205-4A37C632341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36.549999999999997</c:v>
                </c:pt>
                <c:pt idx="4">
                  <c:v>44.81</c:v>
                </c:pt>
              </c:numCache>
            </c:numRef>
          </c:val>
          <c:extLst>
            <c:ext xmlns:c16="http://schemas.microsoft.com/office/drawing/2014/chart" uri="{C3380CC4-5D6E-409C-BE32-E72D297353CC}">
              <c16:uniqueId val="{00000000-E09F-4781-81F2-EA859A8B65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47.03</c:v>
                </c:pt>
                <c:pt idx="4">
                  <c:v>40.67</c:v>
                </c:pt>
              </c:numCache>
            </c:numRef>
          </c:val>
          <c:smooth val="0"/>
          <c:extLst>
            <c:ext xmlns:c16="http://schemas.microsoft.com/office/drawing/2014/chart" uri="{C3380CC4-5D6E-409C-BE32-E72D297353CC}">
              <c16:uniqueId val="{00000001-E09F-4781-81F2-EA859A8B65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2066.5300000000002</c:v>
                </c:pt>
                <c:pt idx="4">
                  <c:v>1770.78</c:v>
                </c:pt>
              </c:numCache>
            </c:numRef>
          </c:val>
          <c:extLst>
            <c:ext xmlns:c16="http://schemas.microsoft.com/office/drawing/2014/chart" uri="{C3380CC4-5D6E-409C-BE32-E72D297353CC}">
              <c16:uniqueId val="{00000000-62EA-4B17-8D67-2028063870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1001.3</c:v>
                </c:pt>
                <c:pt idx="4">
                  <c:v>1050.51</c:v>
                </c:pt>
              </c:numCache>
            </c:numRef>
          </c:val>
          <c:smooth val="0"/>
          <c:extLst>
            <c:ext xmlns:c16="http://schemas.microsoft.com/office/drawing/2014/chart" uri="{C3380CC4-5D6E-409C-BE32-E72D297353CC}">
              <c16:uniqueId val="{00000001-62EA-4B17-8D67-2028063870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c:v>
                </c:pt>
                <c:pt idx="4">
                  <c:v>98.94</c:v>
                </c:pt>
              </c:numCache>
            </c:numRef>
          </c:val>
          <c:extLst>
            <c:ext xmlns:c16="http://schemas.microsoft.com/office/drawing/2014/chart" uri="{C3380CC4-5D6E-409C-BE32-E72D297353CC}">
              <c16:uniqueId val="{00000000-8913-41EB-9A0F-68139C8263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81.88</c:v>
                </c:pt>
                <c:pt idx="4">
                  <c:v>82.65</c:v>
                </c:pt>
              </c:numCache>
            </c:numRef>
          </c:val>
          <c:smooth val="0"/>
          <c:extLst>
            <c:ext xmlns:c16="http://schemas.microsoft.com/office/drawing/2014/chart" uri="{C3380CC4-5D6E-409C-BE32-E72D297353CC}">
              <c16:uniqueId val="{00000001-8913-41EB-9A0F-68139C8263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159.66</c:v>
                </c:pt>
                <c:pt idx="4">
                  <c:v>161.94</c:v>
                </c:pt>
              </c:numCache>
            </c:numRef>
          </c:val>
          <c:extLst>
            <c:ext xmlns:c16="http://schemas.microsoft.com/office/drawing/2014/chart" uri="{C3380CC4-5D6E-409C-BE32-E72D297353CC}">
              <c16:uniqueId val="{00000000-1A37-44E9-9FCB-A3225F207C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187.55</c:v>
                </c:pt>
                <c:pt idx="4">
                  <c:v>186.3</c:v>
                </c:pt>
              </c:numCache>
            </c:numRef>
          </c:val>
          <c:smooth val="0"/>
          <c:extLst>
            <c:ext xmlns:c16="http://schemas.microsoft.com/office/drawing/2014/chart" uri="{C3380CC4-5D6E-409C-BE32-E72D297353CC}">
              <c16:uniqueId val="{00000001-1A37-44E9-9FCB-A3225F207C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85" zoomScaleNormal="85" workbookViewId="0">
      <selection activeCell="BA58" sqref="BA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松川町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12975</v>
      </c>
      <c r="AM8" s="69"/>
      <c r="AN8" s="69"/>
      <c r="AO8" s="69"/>
      <c r="AP8" s="69"/>
      <c r="AQ8" s="69"/>
      <c r="AR8" s="69"/>
      <c r="AS8" s="69"/>
      <c r="AT8" s="68">
        <f>データ!T6</f>
        <v>72.790000000000006</v>
      </c>
      <c r="AU8" s="68"/>
      <c r="AV8" s="68"/>
      <c r="AW8" s="68"/>
      <c r="AX8" s="68"/>
      <c r="AY8" s="68"/>
      <c r="AZ8" s="68"/>
      <c r="BA8" s="68"/>
      <c r="BB8" s="68">
        <f>データ!U6</f>
        <v>178.25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65.03</v>
      </c>
      <c r="J10" s="68"/>
      <c r="K10" s="68"/>
      <c r="L10" s="68"/>
      <c r="M10" s="68"/>
      <c r="N10" s="68"/>
      <c r="O10" s="68"/>
      <c r="P10" s="68">
        <f>データ!P6</f>
        <v>40.22</v>
      </c>
      <c r="Q10" s="68"/>
      <c r="R10" s="68"/>
      <c r="S10" s="68"/>
      <c r="T10" s="68"/>
      <c r="U10" s="68"/>
      <c r="V10" s="68"/>
      <c r="W10" s="68">
        <f>データ!Q6</f>
        <v>95.92</v>
      </c>
      <c r="X10" s="68"/>
      <c r="Y10" s="68"/>
      <c r="Z10" s="68"/>
      <c r="AA10" s="68"/>
      <c r="AB10" s="68"/>
      <c r="AC10" s="68"/>
      <c r="AD10" s="69">
        <f>データ!R6</f>
        <v>2882</v>
      </c>
      <c r="AE10" s="69"/>
      <c r="AF10" s="69"/>
      <c r="AG10" s="69"/>
      <c r="AH10" s="69"/>
      <c r="AI10" s="69"/>
      <c r="AJ10" s="69"/>
      <c r="AK10" s="2"/>
      <c r="AL10" s="69">
        <f>データ!V6</f>
        <v>5193</v>
      </c>
      <c r="AM10" s="69"/>
      <c r="AN10" s="69"/>
      <c r="AO10" s="69"/>
      <c r="AP10" s="69"/>
      <c r="AQ10" s="69"/>
      <c r="AR10" s="69"/>
      <c r="AS10" s="69"/>
      <c r="AT10" s="68">
        <f>データ!W6</f>
        <v>2.0299999999999998</v>
      </c>
      <c r="AU10" s="68"/>
      <c r="AV10" s="68"/>
      <c r="AW10" s="68"/>
      <c r="AX10" s="68"/>
      <c r="AY10" s="68"/>
      <c r="AZ10" s="68"/>
      <c r="BA10" s="68"/>
      <c r="BB10" s="68">
        <f>データ!X6</f>
        <v>2558.13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gLJnUgAUsjcmNe1bd49U3XkkzqUNqvM9KhFlA32K4qZ5kniFEx2shWo7RyBU40CzLlwIVTvmpC85+fXqUertA==" saltValue="F2BO8HQM6y4kYBStP5/p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204021</v>
      </c>
      <c r="D6" s="33">
        <f t="shared" si="3"/>
        <v>46</v>
      </c>
      <c r="E6" s="33">
        <f t="shared" si="3"/>
        <v>17</v>
      </c>
      <c r="F6" s="33">
        <f t="shared" si="3"/>
        <v>1</v>
      </c>
      <c r="G6" s="33">
        <f t="shared" si="3"/>
        <v>0</v>
      </c>
      <c r="H6" s="33" t="str">
        <f t="shared" si="3"/>
        <v>長野県　松川町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65.03</v>
      </c>
      <c r="P6" s="34">
        <f t="shared" si="3"/>
        <v>40.22</v>
      </c>
      <c r="Q6" s="34">
        <f t="shared" si="3"/>
        <v>95.92</v>
      </c>
      <c r="R6" s="34">
        <f t="shared" si="3"/>
        <v>2882</v>
      </c>
      <c r="S6" s="34">
        <f t="shared" si="3"/>
        <v>12975</v>
      </c>
      <c r="T6" s="34">
        <f t="shared" si="3"/>
        <v>72.790000000000006</v>
      </c>
      <c r="U6" s="34">
        <f t="shared" si="3"/>
        <v>178.25</v>
      </c>
      <c r="V6" s="34">
        <f t="shared" si="3"/>
        <v>5193</v>
      </c>
      <c r="W6" s="34">
        <f t="shared" si="3"/>
        <v>2.0299999999999998</v>
      </c>
      <c r="X6" s="34">
        <f t="shared" si="3"/>
        <v>2558.13</v>
      </c>
      <c r="Y6" s="35" t="str">
        <f>IF(Y7="",NA(),Y7)</f>
        <v>-</v>
      </c>
      <c r="Z6" s="35" t="str">
        <f t="shared" ref="Z6:AH6" si="4">IF(Z7="",NA(),Z7)</f>
        <v>-</v>
      </c>
      <c r="AA6" s="35" t="str">
        <f t="shared" si="4"/>
        <v>-</v>
      </c>
      <c r="AB6" s="35">
        <f t="shared" si="4"/>
        <v>102.92</v>
      </c>
      <c r="AC6" s="35">
        <f t="shared" si="4"/>
        <v>106.72</v>
      </c>
      <c r="AD6" s="35" t="str">
        <f t="shared" si="4"/>
        <v>-</v>
      </c>
      <c r="AE6" s="35" t="str">
        <f t="shared" si="4"/>
        <v>-</v>
      </c>
      <c r="AF6" s="35" t="str">
        <f t="shared" si="4"/>
        <v>-</v>
      </c>
      <c r="AG6" s="35">
        <f t="shared" si="4"/>
        <v>106.57</v>
      </c>
      <c r="AH6" s="35">
        <f t="shared" si="4"/>
        <v>107.21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53.44</v>
      </c>
      <c r="AS6" s="35">
        <f t="shared" si="5"/>
        <v>43.71</v>
      </c>
      <c r="AT6" s="34" t="str">
        <f>IF(AT7="","",IF(AT7="-","【-】","【"&amp;SUBSTITUTE(TEXT(AT7,"#,##0.00"),"-","△")&amp;"】"))</f>
        <v>【3.64】</v>
      </c>
      <c r="AU6" s="35" t="str">
        <f>IF(AU7="",NA(),AU7)</f>
        <v>-</v>
      </c>
      <c r="AV6" s="35" t="str">
        <f t="shared" ref="AV6:BD6" si="6">IF(AV7="",NA(),AV7)</f>
        <v>-</v>
      </c>
      <c r="AW6" s="35" t="str">
        <f t="shared" si="6"/>
        <v>-</v>
      </c>
      <c r="AX6" s="35">
        <f t="shared" si="6"/>
        <v>36.549999999999997</v>
      </c>
      <c r="AY6" s="35">
        <f t="shared" si="6"/>
        <v>44.81</v>
      </c>
      <c r="AZ6" s="35" t="str">
        <f t="shared" si="6"/>
        <v>-</v>
      </c>
      <c r="BA6" s="35" t="str">
        <f t="shared" si="6"/>
        <v>-</v>
      </c>
      <c r="BB6" s="35" t="str">
        <f t="shared" si="6"/>
        <v>-</v>
      </c>
      <c r="BC6" s="35">
        <f t="shared" si="6"/>
        <v>47.03</v>
      </c>
      <c r="BD6" s="35">
        <f t="shared" si="6"/>
        <v>40.67</v>
      </c>
      <c r="BE6" s="34" t="str">
        <f>IF(BE7="","",IF(BE7="-","【-】","【"&amp;SUBSTITUTE(TEXT(BE7,"#,##0.00"),"-","△")&amp;"】"))</f>
        <v>【67.52】</v>
      </c>
      <c r="BF6" s="35" t="str">
        <f>IF(BF7="",NA(),BF7)</f>
        <v>-</v>
      </c>
      <c r="BG6" s="35" t="str">
        <f t="shared" ref="BG6:BO6" si="7">IF(BG7="",NA(),BG7)</f>
        <v>-</v>
      </c>
      <c r="BH6" s="35" t="str">
        <f t="shared" si="7"/>
        <v>-</v>
      </c>
      <c r="BI6" s="35">
        <f t="shared" si="7"/>
        <v>2066.5300000000002</v>
      </c>
      <c r="BJ6" s="35">
        <f t="shared" si="7"/>
        <v>1770.78</v>
      </c>
      <c r="BK6" s="35" t="str">
        <f t="shared" si="7"/>
        <v>-</v>
      </c>
      <c r="BL6" s="35" t="str">
        <f t="shared" si="7"/>
        <v>-</v>
      </c>
      <c r="BM6" s="35" t="str">
        <f t="shared" si="7"/>
        <v>-</v>
      </c>
      <c r="BN6" s="35">
        <f t="shared" si="7"/>
        <v>1001.3</v>
      </c>
      <c r="BO6" s="35">
        <f t="shared" si="7"/>
        <v>1050.51</v>
      </c>
      <c r="BP6" s="34" t="str">
        <f>IF(BP7="","",IF(BP7="-","【-】","【"&amp;SUBSTITUTE(TEXT(BP7,"#,##0.00"),"-","△")&amp;"】"))</f>
        <v>【705.21】</v>
      </c>
      <c r="BQ6" s="35" t="str">
        <f>IF(BQ7="",NA(),BQ7)</f>
        <v>-</v>
      </c>
      <c r="BR6" s="35" t="str">
        <f t="shared" ref="BR6:BZ6" si="8">IF(BR7="",NA(),BR7)</f>
        <v>-</v>
      </c>
      <c r="BS6" s="35" t="str">
        <f t="shared" si="8"/>
        <v>-</v>
      </c>
      <c r="BT6" s="35">
        <f t="shared" si="8"/>
        <v>100</v>
      </c>
      <c r="BU6" s="35">
        <f t="shared" si="8"/>
        <v>98.94</v>
      </c>
      <c r="BV6" s="35" t="str">
        <f t="shared" si="8"/>
        <v>-</v>
      </c>
      <c r="BW6" s="35" t="str">
        <f t="shared" si="8"/>
        <v>-</v>
      </c>
      <c r="BX6" s="35" t="str">
        <f t="shared" si="8"/>
        <v>-</v>
      </c>
      <c r="BY6" s="35">
        <f t="shared" si="8"/>
        <v>81.88</v>
      </c>
      <c r="BZ6" s="35">
        <f t="shared" si="8"/>
        <v>82.65</v>
      </c>
      <c r="CA6" s="34" t="str">
        <f>IF(CA7="","",IF(CA7="-","【-】","【"&amp;SUBSTITUTE(TEXT(CA7,"#,##0.00"),"-","△")&amp;"】"))</f>
        <v>【98.96】</v>
      </c>
      <c r="CB6" s="35" t="str">
        <f>IF(CB7="",NA(),CB7)</f>
        <v>-</v>
      </c>
      <c r="CC6" s="35" t="str">
        <f t="shared" ref="CC6:CK6" si="9">IF(CC7="",NA(),CC7)</f>
        <v>-</v>
      </c>
      <c r="CD6" s="35" t="str">
        <f t="shared" si="9"/>
        <v>-</v>
      </c>
      <c r="CE6" s="35">
        <f t="shared" si="9"/>
        <v>159.66</v>
      </c>
      <c r="CF6" s="35">
        <f t="shared" si="9"/>
        <v>161.94</v>
      </c>
      <c r="CG6" s="35" t="str">
        <f t="shared" si="9"/>
        <v>-</v>
      </c>
      <c r="CH6" s="35" t="str">
        <f t="shared" si="9"/>
        <v>-</v>
      </c>
      <c r="CI6" s="35" t="str">
        <f t="shared" si="9"/>
        <v>-</v>
      </c>
      <c r="CJ6" s="35">
        <f t="shared" si="9"/>
        <v>187.55</v>
      </c>
      <c r="CK6" s="35">
        <f t="shared" si="9"/>
        <v>186.3</v>
      </c>
      <c r="CL6" s="34" t="str">
        <f>IF(CL7="","",IF(CL7="-","【-】","【"&amp;SUBSTITUTE(TEXT(CL7,"#,##0.00"),"-","△")&amp;"】"))</f>
        <v>【134.52】</v>
      </c>
      <c r="CM6" s="35" t="str">
        <f>IF(CM7="",NA(),CM7)</f>
        <v>-</v>
      </c>
      <c r="CN6" s="35" t="str">
        <f t="shared" ref="CN6:CV6" si="10">IF(CN7="",NA(),CN7)</f>
        <v>-</v>
      </c>
      <c r="CO6" s="35" t="str">
        <f t="shared" si="10"/>
        <v>-</v>
      </c>
      <c r="CP6" s="35">
        <f t="shared" si="10"/>
        <v>51.19</v>
      </c>
      <c r="CQ6" s="35">
        <f t="shared" si="10"/>
        <v>54.78</v>
      </c>
      <c r="CR6" s="35" t="str">
        <f t="shared" si="10"/>
        <v>-</v>
      </c>
      <c r="CS6" s="35" t="str">
        <f t="shared" si="10"/>
        <v>-</v>
      </c>
      <c r="CT6" s="35" t="str">
        <f t="shared" si="10"/>
        <v>-</v>
      </c>
      <c r="CU6" s="35">
        <f t="shared" si="10"/>
        <v>50.94</v>
      </c>
      <c r="CV6" s="35">
        <f t="shared" si="10"/>
        <v>50.53</v>
      </c>
      <c r="CW6" s="34" t="str">
        <f>IF(CW7="","",IF(CW7="-","【-】","【"&amp;SUBSTITUTE(TEXT(CW7,"#,##0.00"),"-","△")&amp;"】"))</f>
        <v>【59.57】</v>
      </c>
      <c r="CX6" s="35" t="str">
        <f>IF(CX7="",NA(),CX7)</f>
        <v>-</v>
      </c>
      <c r="CY6" s="35" t="str">
        <f t="shared" ref="CY6:DG6" si="11">IF(CY7="",NA(),CY7)</f>
        <v>-</v>
      </c>
      <c r="CZ6" s="35" t="str">
        <f t="shared" si="11"/>
        <v>-</v>
      </c>
      <c r="DA6" s="35">
        <f t="shared" si="11"/>
        <v>80.31</v>
      </c>
      <c r="DB6" s="35">
        <f t="shared" si="11"/>
        <v>88.66</v>
      </c>
      <c r="DC6" s="35" t="str">
        <f t="shared" si="11"/>
        <v>-</v>
      </c>
      <c r="DD6" s="35" t="str">
        <f t="shared" si="11"/>
        <v>-</v>
      </c>
      <c r="DE6" s="35" t="str">
        <f t="shared" si="11"/>
        <v>-</v>
      </c>
      <c r="DF6" s="35">
        <f t="shared" si="11"/>
        <v>82.55</v>
      </c>
      <c r="DG6" s="35">
        <f t="shared" si="11"/>
        <v>82.08</v>
      </c>
      <c r="DH6" s="34" t="str">
        <f>IF(DH7="","",IF(DH7="-","【-】","【"&amp;SUBSTITUTE(TEXT(DH7,"#,##0.00"),"-","△")&amp;"】"))</f>
        <v>【95.57】</v>
      </c>
      <c r="DI6" s="35" t="str">
        <f>IF(DI7="",NA(),DI7)</f>
        <v>-</v>
      </c>
      <c r="DJ6" s="35" t="str">
        <f t="shared" ref="DJ6:DR6" si="12">IF(DJ7="",NA(),DJ7)</f>
        <v>-</v>
      </c>
      <c r="DK6" s="35" t="str">
        <f t="shared" si="12"/>
        <v>-</v>
      </c>
      <c r="DL6" s="35">
        <f t="shared" si="12"/>
        <v>3.14</v>
      </c>
      <c r="DM6" s="35">
        <f t="shared" si="12"/>
        <v>6.54</v>
      </c>
      <c r="DN6" s="35" t="str">
        <f t="shared" si="12"/>
        <v>-</v>
      </c>
      <c r="DO6" s="35" t="str">
        <f t="shared" si="12"/>
        <v>-</v>
      </c>
      <c r="DP6" s="35" t="str">
        <f t="shared" si="12"/>
        <v>-</v>
      </c>
      <c r="DQ6" s="35">
        <f t="shared" si="12"/>
        <v>15.85</v>
      </c>
      <c r="DR6" s="35">
        <f t="shared" si="12"/>
        <v>12.7</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5">
        <f t="shared" si="14"/>
        <v>0.28999999999999998</v>
      </c>
      <c r="EI6" s="34">
        <f t="shared" si="14"/>
        <v>0</v>
      </c>
      <c r="EJ6" s="35" t="str">
        <f t="shared" si="14"/>
        <v>-</v>
      </c>
      <c r="EK6" s="35" t="str">
        <f t="shared" si="14"/>
        <v>-</v>
      </c>
      <c r="EL6" s="35" t="str">
        <f t="shared" si="14"/>
        <v>-</v>
      </c>
      <c r="EM6" s="35">
        <f t="shared" si="14"/>
        <v>0.15</v>
      </c>
      <c r="EN6" s="35">
        <f t="shared" si="14"/>
        <v>1.65</v>
      </c>
      <c r="EO6" s="34" t="str">
        <f>IF(EO7="","",IF(EO7="-","【-】","【"&amp;SUBSTITUTE(TEXT(EO7,"#,##0.00"),"-","△")&amp;"】"))</f>
        <v>【0.30】</v>
      </c>
    </row>
    <row r="7" spans="1:148" s="36" customFormat="1" x14ac:dyDescent="0.15">
      <c r="A7" s="28"/>
      <c r="B7" s="37">
        <v>2020</v>
      </c>
      <c r="C7" s="37">
        <v>204021</v>
      </c>
      <c r="D7" s="37">
        <v>46</v>
      </c>
      <c r="E7" s="37">
        <v>17</v>
      </c>
      <c r="F7" s="37">
        <v>1</v>
      </c>
      <c r="G7" s="37">
        <v>0</v>
      </c>
      <c r="H7" s="37" t="s">
        <v>95</v>
      </c>
      <c r="I7" s="37" t="s">
        <v>96</v>
      </c>
      <c r="J7" s="37" t="s">
        <v>97</v>
      </c>
      <c r="K7" s="37" t="s">
        <v>98</v>
      </c>
      <c r="L7" s="37" t="s">
        <v>99</v>
      </c>
      <c r="M7" s="37" t="s">
        <v>100</v>
      </c>
      <c r="N7" s="38" t="s">
        <v>101</v>
      </c>
      <c r="O7" s="38">
        <v>65.03</v>
      </c>
      <c r="P7" s="38">
        <v>40.22</v>
      </c>
      <c r="Q7" s="38">
        <v>95.92</v>
      </c>
      <c r="R7" s="38">
        <v>2882</v>
      </c>
      <c r="S7" s="38">
        <v>12975</v>
      </c>
      <c r="T7" s="38">
        <v>72.790000000000006</v>
      </c>
      <c r="U7" s="38">
        <v>178.25</v>
      </c>
      <c r="V7" s="38">
        <v>5193</v>
      </c>
      <c r="W7" s="38">
        <v>2.0299999999999998</v>
      </c>
      <c r="X7" s="38">
        <v>2558.13</v>
      </c>
      <c r="Y7" s="38" t="s">
        <v>101</v>
      </c>
      <c r="Z7" s="38" t="s">
        <v>101</v>
      </c>
      <c r="AA7" s="38" t="s">
        <v>101</v>
      </c>
      <c r="AB7" s="38">
        <v>102.92</v>
      </c>
      <c r="AC7" s="38">
        <v>106.72</v>
      </c>
      <c r="AD7" s="38" t="s">
        <v>101</v>
      </c>
      <c r="AE7" s="38" t="s">
        <v>101</v>
      </c>
      <c r="AF7" s="38" t="s">
        <v>101</v>
      </c>
      <c r="AG7" s="38">
        <v>106.57</v>
      </c>
      <c r="AH7" s="38">
        <v>107.21</v>
      </c>
      <c r="AI7" s="38">
        <v>106.67</v>
      </c>
      <c r="AJ7" s="38" t="s">
        <v>101</v>
      </c>
      <c r="AK7" s="38" t="s">
        <v>101</v>
      </c>
      <c r="AL7" s="38" t="s">
        <v>101</v>
      </c>
      <c r="AM7" s="38">
        <v>0</v>
      </c>
      <c r="AN7" s="38">
        <v>0</v>
      </c>
      <c r="AO7" s="38" t="s">
        <v>101</v>
      </c>
      <c r="AP7" s="38" t="s">
        <v>101</v>
      </c>
      <c r="AQ7" s="38" t="s">
        <v>101</v>
      </c>
      <c r="AR7" s="38">
        <v>53.44</v>
      </c>
      <c r="AS7" s="38">
        <v>43.71</v>
      </c>
      <c r="AT7" s="38">
        <v>3.64</v>
      </c>
      <c r="AU7" s="38" t="s">
        <v>101</v>
      </c>
      <c r="AV7" s="38" t="s">
        <v>101</v>
      </c>
      <c r="AW7" s="38" t="s">
        <v>101</v>
      </c>
      <c r="AX7" s="38">
        <v>36.549999999999997</v>
      </c>
      <c r="AY7" s="38">
        <v>44.81</v>
      </c>
      <c r="AZ7" s="38" t="s">
        <v>101</v>
      </c>
      <c r="BA7" s="38" t="s">
        <v>101</v>
      </c>
      <c r="BB7" s="38" t="s">
        <v>101</v>
      </c>
      <c r="BC7" s="38">
        <v>47.03</v>
      </c>
      <c r="BD7" s="38">
        <v>40.67</v>
      </c>
      <c r="BE7" s="38">
        <v>67.52</v>
      </c>
      <c r="BF7" s="38" t="s">
        <v>101</v>
      </c>
      <c r="BG7" s="38" t="s">
        <v>101</v>
      </c>
      <c r="BH7" s="38" t="s">
        <v>101</v>
      </c>
      <c r="BI7" s="38">
        <v>2066.5300000000002</v>
      </c>
      <c r="BJ7" s="38">
        <v>1770.78</v>
      </c>
      <c r="BK7" s="38" t="s">
        <v>101</v>
      </c>
      <c r="BL7" s="38" t="s">
        <v>101</v>
      </c>
      <c r="BM7" s="38" t="s">
        <v>101</v>
      </c>
      <c r="BN7" s="38">
        <v>1001.3</v>
      </c>
      <c r="BO7" s="38">
        <v>1050.51</v>
      </c>
      <c r="BP7" s="38">
        <v>705.21</v>
      </c>
      <c r="BQ7" s="38" t="s">
        <v>101</v>
      </c>
      <c r="BR7" s="38" t="s">
        <v>101</v>
      </c>
      <c r="BS7" s="38" t="s">
        <v>101</v>
      </c>
      <c r="BT7" s="38">
        <v>100</v>
      </c>
      <c r="BU7" s="38">
        <v>98.94</v>
      </c>
      <c r="BV7" s="38" t="s">
        <v>101</v>
      </c>
      <c r="BW7" s="38" t="s">
        <v>101</v>
      </c>
      <c r="BX7" s="38" t="s">
        <v>101</v>
      </c>
      <c r="BY7" s="38">
        <v>81.88</v>
      </c>
      <c r="BZ7" s="38">
        <v>82.65</v>
      </c>
      <c r="CA7" s="38">
        <v>98.96</v>
      </c>
      <c r="CB7" s="38" t="s">
        <v>101</v>
      </c>
      <c r="CC7" s="38" t="s">
        <v>101</v>
      </c>
      <c r="CD7" s="38" t="s">
        <v>101</v>
      </c>
      <c r="CE7" s="38">
        <v>159.66</v>
      </c>
      <c r="CF7" s="38">
        <v>161.94</v>
      </c>
      <c r="CG7" s="38" t="s">
        <v>101</v>
      </c>
      <c r="CH7" s="38" t="s">
        <v>101</v>
      </c>
      <c r="CI7" s="38" t="s">
        <v>101</v>
      </c>
      <c r="CJ7" s="38">
        <v>187.55</v>
      </c>
      <c r="CK7" s="38">
        <v>186.3</v>
      </c>
      <c r="CL7" s="38">
        <v>134.52000000000001</v>
      </c>
      <c r="CM7" s="38" t="s">
        <v>101</v>
      </c>
      <c r="CN7" s="38" t="s">
        <v>101</v>
      </c>
      <c r="CO7" s="38" t="s">
        <v>101</v>
      </c>
      <c r="CP7" s="38">
        <v>51.19</v>
      </c>
      <c r="CQ7" s="38">
        <v>54.78</v>
      </c>
      <c r="CR7" s="38" t="s">
        <v>101</v>
      </c>
      <c r="CS7" s="38" t="s">
        <v>101</v>
      </c>
      <c r="CT7" s="38" t="s">
        <v>101</v>
      </c>
      <c r="CU7" s="38">
        <v>50.94</v>
      </c>
      <c r="CV7" s="38">
        <v>50.53</v>
      </c>
      <c r="CW7" s="38">
        <v>59.57</v>
      </c>
      <c r="CX7" s="38" t="s">
        <v>101</v>
      </c>
      <c r="CY7" s="38" t="s">
        <v>101</v>
      </c>
      <c r="CZ7" s="38" t="s">
        <v>101</v>
      </c>
      <c r="DA7" s="38">
        <v>80.31</v>
      </c>
      <c r="DB7" s="38">
        <v>88.66</v>
      </c>
      <c r="DC7" s="38" t="s">
        <v>101</v>
      </c>
      <c r="DD7" s="38" t="s">
        <v>101</v>
      </c>
      <c r="DE7" s="38" t="s">
        <v>101</v>
      </c>
      <c r="DF7" s="38">
        <v>82.55</v>
      </c>
      <c r="DG7" s="38">
        <v>82.08</v>
      </c>
      <c r="DH7" s="38">
        <v>95.57</v>
      </c>
      <c r="DI7" s="38" t="s">
        <v>101</v>
      </c>
      <c r="DJ7" s="38" t="s">
        <v>101</v>
      </c>
      <c r="DK7" s="38" t="s">
        <v>101</v>
      </c>
      <c r="DL7" s="38">
        <v>3.14</v>
      </c>
      <c r="DM7" s="38">
        <v>6.54</v>
      </c>
      <c r="DN7" s="38" t="s">
        <v>101</v>
      </c>
      <c r="DO7" s="38" t="s">
        <v>101</v>
      </c>
      <c r="DP7" s="38" t="s">
        <v>101</v>
      </c>
      <c r="DQ7" s="38">
        <v>15.85</v>
      </c>
      <c r="DR7" s="38">
        <v>12.7</v>
      </c>
      <c r="DS7" s="38">
        <v>36.520000000000003</v>
      </c>
      <c r="DT7" s="38" t="s">
        <v>101</v>
      </c>
      <c r="DU7" s="38" t="s">
        <v>101</v>
      </c>
      <c r="DV7" s="38" t="s">
        <v>101</v>
      </c>
      <c r="DW7" s="38">
        <v>0</v>
      </c>
      <c r="DX7" s="38">
        <v>0</v>
      </c>
      <c r="DY7" s="38" t="s">
        <v>101</v>
      </c>
      <c r="DZ7" s="38" t="s">
        <v>101</v>
      </c>
      <c r="EA7" s="38" t="s">
        <v>101</v>
      </c>
      <c r="EB7" s="38">
        <v>0</v>
      </c>
      <c r="EC7" s="38">
        <v>0</v>
      </c>
      <c r="ED7" s="38">
        <v>5.72</v>
      </c>
      <c r="EE7" s="38" t="s">
        <v>101</v>
      </c>
      <c r="EF7" s="38" t="s">
        <v>101</v>
      </c>
      <c r="EG7" s="38" t="s">
        <v>101</v>
      </c>
      <c r="EH7" s="38">
        <v>0.28999999999999998</v>
      </c>
      <c r="EI7" s="38">
        <v>0</v>
      </c>
      <c r="EJ7" s="38" t="s">
        <v>101</v>
      </c>
      <c r="EK7" s="38" t="s">
        <v>101</v>
      </c>
      <c r="EL7" s="38" t="s">
        <v>101</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大澤 充</cp:lastModifiedBy>
  <cp:lastPrinted>2022-01-11T04:36:14Z</cp:lastPrinted>
  <dcterms:created xsi:type="dcterms:W3CDTF">2021-12-03T07:12:48Z</dcterms:created>
  <dcterms:modified xsi:type="dcterms:W3CDTF">2022-01-11T04:36:19Z</dcterms:modified>
  <cp:category/>
</cp:coreProperties>
</file>