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47\Desktop\R3.1.22 経営分析表\"/>
    </mc:Choice>
  </mc:AlternateContent>
  <workbookProtection workbookAlgorithmName="SHA-512" workbookHashValue="ImZByDEdQAdmugumN0n73lhVaFY4vhIsJshAJUenlgNyjNYsMwD9ywlv4SIhQVGr7BGg8dnLHLOFoMc4hSVE1Q==" workbookSaltValue="eFKs06cCLEy7iicvvbShGg=="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<sst xmlns="http://schemas.openxmlformats.org/spreadsheetml/2006/main" count="228" uniqueCount="114">
  <si>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</si>
  <si>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</si>
  <si>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</si>
  <si>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</si>
  <si>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</si>
  <si>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</si>
  <si>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</si>
  <si>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</si>
  <si>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</si>
  <si>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</si>
  <si>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</si>
  <si>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</si>
  <si>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</si>
  <si>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</si>
  <si>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</si>
  <si>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</si>
  <si>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</si>
  <si>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</si>
  <si>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</si>
  <si>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</si>
  <si>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</si>
  <si>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</si>
  <si>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</si>
  <si>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</si>
  <si>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</si>
  <si>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</si>
  <si>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</si>
  <si>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</si>
  <si>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</si>
  <si>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</si>
  <si>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</si>
  <si>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</si>
  <si>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</si>
  <si>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</si>
  <si>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</si>
  <si>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</si>
  <si>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</si>
  <si>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</si>
  <si>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</si>
  <si>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</si>
  <si>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</si>
  <si>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</si>
  <si>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</si>
  <si>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</si>
  <si>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</si>
  <si>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</si>
  <si>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</si>
  <si>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</si>
  <si>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</si>
  <si>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</si>
  <si>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</si>
  <si>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</si>
  <si>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</si>
  <si>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</si>
  <si>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</si>
  <si>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</si>
  <si>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</si>
  <si>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</si>
  <si>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</si>
  <si>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</si>
  <si>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</si>
  <si>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</si>
  <si>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</si>
  <si>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</si>
  <si>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</si>
  <si>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</si>
  <si>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</si>
  <si>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</si>
  <si>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</si>
  <si>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</si>
  <si>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</si>
  <si>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</si>
  <si>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</si>
  <si>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</si>
  <si>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</si>
  <si>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</si>
  <si>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</si>
  <si>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</si>
  <si>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</si>
  <si>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</si>
  <si>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</si>
  <si>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</si>
  <si>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</si>
  <si>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</si>
  <si>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</si>
  <si>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</si>
  <si>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</si>
  <si>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</si>
  <si>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</si>
  <si>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</si>
  <si>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</si>
  <si>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</si>
  <si>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</si>
  <si>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</si>
  <si>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</si>
  <si>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</si>
  <si>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</si>
  <si>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</si>
  <si>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</si>
  <si>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</si>
  <si>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</si>
  <si>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</si>
  <si>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</si>
  <si>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</si>
  <si>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</si>
  <si>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</si>
  <si>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</si>
  <si>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</si>
  <si>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</si>
  <si>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</si>
  <si>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</si>
  <si>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有形固定資産減価償却率は、固定資産台帳の見直しに伴い、類似団体と同程度の水準を維持している。
　管路は、計画的に老朽管更新を進めてきた結果、最も古いもので30年を経過しており、法定耐用年数を超えた施設はない。このことが高い有収率を支えている。管路以外の施設は40年を超え、耐用年数を超えるものも出始めてきているが、現時点では、早急に更新が必要な施設はない。機械や電気設備については、突発的な修繕に対応する一方で計画的な更新を進めている。
　今後、平成元年度に簡水統合整備事業において整備した施設の更新時期が到来する。人口減少や有収水量減に対応するため、施設のダウンサイジングやスペックダウンを検討する必要がある。アセットマネジメントの手法も利用して計画的な設備更新が必要である。</t>
    <rPh sb="1" eb="3">
      <t>ユウケイ</t>
    </rPh>
    <rPh sb="33" eb="36">
      <t>ドウテイド</t>
    </rPh>
    <rPh sb="37" eb="39">
      <t>スイジュン</t>
    </rPh>
    <phoneticPr fontId="4"/>
  </si>
  <si>
    <t>　現在、当町の水道事業の経営状況は概ね健全でありますが、今後、給水人口及び給水戸数の減少とともに、給水収益の減少が見込まれます。
　一方で、老朽化した施設の更新、管路の耐震化などによる費用の増加が今後見込まれます。
　アセットマネジメントにより老朽化施設の更新及び管路の耐震化を計画的に実施しするとともに、適正な時期に必要に応じて料金改定を行うことが求められます。
　平成29年3月に策定した「経営戦略」に基づき、引き続き効率化等を推進し、今後とも健全経営に努めていきます。</t>
    <phoneticPr fontId="4"/>
  </si>
  <si>
    <t>　経常収支比率は、料金収入の減少により若干下降している。
　料金回収率は、経常経費が増加し給水原価が上がったため、若干下降している。
　累積欠損金比率は、0％で安定している。
　流動比率は向上し、類似団体及び全国平均より高い水準となってきた。企業債残高対給水収益比率は、対類似団体と比べ若干低い値であるが、起債残高は減少傾向であるため、今後は下降が期待できる。
　給水原価は、他団体と比較して高い傾向にあり、ここ数年は横ばいの状態である。当町は全町水道計画を実現する中で地形的な要因から人口に対する施設規模が比較的大きくなり、建設改良費が増大してきた。このことにより営業費用に占める維持管理費並びに減価償却費及び資産減耗費が大きくなっており、給水原価を上げる要因となっている。今後、人口減少による有収水量の減少からさらなる給水原価の上昇が予測される。不断の経費節減に努め、将来を見通した施設の見直し、抜本的な経常費用削減を進める必要がある。
　施設利用率は、昨年より減少しているが、類似団体と比べ高い水準であり、施設が有効利用されている。
　老朽管の更新が概ね完了し、経年管がなくなったことから漏水がほぼなくなり高い有収率を確保している。</t>
    <rPh sb="14" eb="16">
      <t>ゲンショウ</t>
    </rPh>
    <rPh sb="19" eb="21">
      <t>ジャッカン</t>
    </rPh>
    <rPh sb="21" eb="23">
      <t>カコウ</t>
    </rPh>
    <rPh sb="42" eb="44">
      <t>ゾウカ</t>
    </rPh>
    <rPh sb="50" eb="51">
      <t>ア</t>
    </rPh>
    <rPh sb="59" eb="61">
      <t>カコウ</t>
    </rPh>
    <rPh sb="110" eb="111">
      <t>タカ</t>
    </rPh>
    <rPh sb="206" eb="208">
      <t>スウネン</t>
    </rPh>
    <rPh sb="209" eb="210">
      <t>ヨコ</t>
    </rPh>
    <rPh sb="213" eb="215">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</si>
</sst>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8.56</c:v>
                </c:pt>
                <c:pt idx="1">
                  <c:v>1.02</c:v>
                </c:pt>
                <c:pt idx="2">
                  <c:v>0.39</c:v>
                </c:pt>
                <c:pt idx="3">
                  <c:v>0.18</c:v>
                </c:pt>
                <c:pt idx="4">
                  <c:v>0.27</c:v>
                </c:pt>
              </c:numCache>
            </c:numRef>
          </c:val>
          <c:extLst>
            <c:ext xmlns:c16="http://schemas.microsoft.com/office/drawing/2014/chart" uri="{C3380CC4-5D6E-409C-BE32-E72D297353CC}">
              <c16:uniqueId val="{00000000-3FCC-4EC0-8DB1-FDC6C69A3C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3FCC-4EC0-8DB1-FDC6C69A3C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63.03</c:v>
                </c:pt>
                <c:pt idx="1">
                  <c:v>64.88</c:v>
                </c:pt>
                <c:pt idx="2">
                  <c:v>65.5</c:v>
                </c:pt>
                <c:pt idx="3">
                  <c:v>65.31</c:v>
                </c:pt>
                <c:pt idx="4">
                  <c:v>63.27</c:v>
                </c:pt>
              </c:numCache>
            </c:numRef>
          </c:val>
          <c:extLst>
            <c:ext xmlns:c16="http://schemas.microsoft.com/office/drawing/2014/chart" uri="{C3380CC4-5D6E-409C-BE32-E72D297353CC}">
              <c16:uniqueId val="{00000000-37C8-4A03-AFC1-6C6EDE0534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37C8-4A03-AFC1-6C6EDE0534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96.1</c:v>
                </c:pt>
                <c:pt idx="1">
                  <c:v>94.8</c:v>
                </c:pt>
                <c:pt idx="2">
                  <c:v>94.1</c:v>
                </c:pt>
                <c:pt idx="3">
                  <c:v>94.8</c:v>
                </c:pt>
                <c:pt idx="4">
                  <c:v>94.9</c:v>
                </c:pt>
              </c:numCache>
            </c:numRef>
          </c:val>
          <c:extLst>
            <c:ext xmlns:c16="http://schemas.microsoft.com/office/drawing/2014/chart" uri="{C3380CC4-5D6E-409C-BE32-E72D297353CC}">
              <c16:uniqueId val="{00000000-7AE8-492C-952D-EC622AB18B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7AE8-492C-952D-EC622AB18B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92.59</c:v>
                </c:pt>
                <c:pt idx="1">
                  <c:v>107.91</c:v>
                </c:pt>
                <c:pt idx="2">
                  <c:v>108.42</c:v>
                </c:pt>
                <c:pt idx="3">
                  <c:v>108.51</c:v>
                </c:pt>
                <c:pt idx="4">
                  <c:v>106.55</c:v>
                </c:pt>
              </c:numCache>
            </c:numRef>
          </c:val>
          <c:extLst>
            <c:ext xmlns:c16="http://schemas.microsoft.com/office/drawing/2014/chart" uri="{C3380CC4-5D6E-409C-BE32-E72D297353CC}">
              <c16:uniqueId val="{00000000-0087-4A27-BC9C-4AC457ABB2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0087-4A27-BC9C-4AC457ABB2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47.79</c:v>
                </c:pt>
                <c:pt idx="1">
                  <c:v>49.11</c:v>
                </c:pt>
                <c:pt idx="2">
                  <c:v>50.72</c:v>
                </c:pt>
                <c:pt idx="3">
                  <c:v>52.48</c:v>
                </c:pt>
                <c:pt idx="4">
                  <c:v>53.55</c:v>
                </c:pt>
              </c:numCache>
            </c:numRef>
          </c:val>
          <c:extLst>
            <c:ext xmlns:c16="http://schemas.microsoft.com/office/drawing/2014/chart" uri="{C3380CC4-5D6E-409C-BE32-E72D297353CC}">
              <c16:uniqueId val="{00000000-7456-489E-A81E-4BFEAEC4CA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7456-489E-A81E-4BFEAEC4CA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57-47B2-9D73-737BC6F77F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BE57-47B2-9D73-737BC6F77F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F5-481B-ADD7-0EB2A247D6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D8F5-481B-ADD7-0EB2A247D6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211.92</c:v>
                </c:pt>
                <c:pt idx="1">
                  <c:v>226.96</c:v>
                </c:pt>
                <c:pt idx="2">
                  <c:v>245.36</c:v>
                </c:pt>
                <c:pt idx="3">
                  <c:v>342.77</c:v>
                </c:pt>
                <c:pt idx="4">
                  <c:v>402.7</c:v>
                </c:pt>
              </c:numCache>
            </c:numRef>
          </c:val>
          <c:extLst>
            <c:ext xmlns:c16="http://schemas.microsoft.com/office/drawing/2014/chart" uri="{C3380CC4-5D6E-409C-BE32-E72D297353CC}">
              <c16:uniqueId val="{00000000-BC6B-4809-B097-3132BBEA96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BC6B-4809-B097-3132BBEA96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400.26</c:v>
                </c:pt>
                <c:pt idx="1">
                  <c:v>366.34</c:v>
                </c:pt>
                <c:pt idx="2">
                  <c:v>311.24</c:v>
                </c:pt>
                <c:pt idx="3">
                  <c:v>262.62</c:v>
                </c:pt>
                <c:pt idx="4">
                  <c:v>282.93</c:v>
                </c:pt>
              </c:numCache>
            </c:numRef>
          </c:val>
          <c:extLst>
            <c:ext xmlns:c16="http://schemas.microsoft.com/office/drawing/2014/chart" uri="{C3380CC4-5D6E-409C-BE32-E72D297353CC}">
              <c16:uniqueId val="{00000000-400E-457D-8033-465546E9D8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400E-457D-8033-465546E9D8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84.7</c:v>
                </c:pt>
                <c:pt idx="1">
                  <c:v>100.4</c:v>
                </c:pt>
                <c:pt idx="2">
                  <c:v>101.11</c:v>
                </c:pt>
                <c:pt idx="3">
                  <c:v>101.55</c:v>
                </c:pt>
                <c:pt idx="4">
                  <c:v>101.03</c:v>
                </c:pt>
              </c:numCache>
            </c:numRef>
          </c:val>
          <c:extLst>
            <c:ext xmlns:c16="http://schemas.microsoft.com/office/drawing/2014/chart" uri="{C3380CC4-5D6E-409C-BE32-E72D297353CC}">
              <c16:uniqueId val="{00000000-A7DE-4C99-8809-55B43F3CB6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A7DE-4C99-8809-55B43F3CB6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227.21</c:v>
                </c:pt>
                <c:pt idx="1">
                  <c:v>191.84</c:v>
                </c:pt>
                <c:pt idx="2">
                  <c:v>190.8</c:v>
                </c:pt>
                <c:pt idx="3">
                  <c:v>190.15</c:v>
                </c:pt>
                <c:pt idx="4">
                  <c:v>190.81</c:v>
                </c:pt>
              </c:numCache>
            </c:numRef>
          </c:val>
          <c:extLst>
            <c:ext xmlns:c16="http://schemas.microsoft.com/office/drawing/2014/chart" uri="{C3380CC4-5D6E-409C-BE32-E72D297353CC}">
              <c16:uniqueId val="{00000000-873B-4E9A-A9A2-1E3FB12B15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873B-4E9A-A9A2-1E3FB12B15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I8" sqref="I8:O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長野県　松川町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13157</v>
      </c>
      <c r="AM8" s="71"/>
      <c r="AN8" s="71"/>
      <c r="AO8" s="71"/>
      <c r="AP8" s="71"/>
      <c r="AQ8" s="71"/>
      <c r="AR8" s="71"/>
      <c r="AS8" s="71"/>
      <c r="AT8" s="67">
        <f>データ!$S$6</f>
        <v>72.790000000000006</v>
      </c>
      <c r="AU8" s="68"/>
      <c r="AV8" s="68"/>
      <c r="AW8" s="68"/>
      <c r="AX8" s="68"/>
      <c r="AY8" s="68"/>
      <c r="AZ8" s="68"/>
      <c r="BA8" s="68"/>
      <c r="BB8" s="70">
        <f>データ!$T$6</f>
        <v>180.75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80.06</v>
      </c>
      <c r="J10" s="68"/>
      <c r="K10" s="68"/>
      <c r="L10" s="68"/>
      <c r="M10" s="68"/>
      <c r="N10" s="68"/>
      <c r="O10" s="69"/>
      <c r="P10" s="70">
        <f>データ!$P$6</f>
        <v>99.3</v>
      </c>
      <c r="Q10" s="70"/>
      <c r="R10" s="70"/>
      <c r="S10" s="70"/>
      <c r="T10" s="70"/>
      <c r="U10" s="70"/>
      <c r="V10" s="70"/>
      <c r="W10" s="71">
        <f>データ!$Q$6</f>
        <v>3785</v>
      </c>
      <c r="X10" s="71"/>
      <c r="Y10" s="71"/>
      <c r="Z10" s="71"/>
      <c r="AA10" s="71"/>
      <c r="AB10" s="71"/>
      <c r="AC10" s="71"/>
      <c r="AD10" s="2"/>
      <c r="AE10" s="2"/>
      <c r="AF10" s="2"/>
      <c r="AG10" s="2"/>
      <c r="AH10" s="4"/>
      <c r="AI10" s="4"/>
      <c r="AJ10" s="4"/>
      <c r="AK10" s="4"/>
      <c r="AL10" s="71">
        <f>データ!$U$6</f>
        <v>12978</v>
      </c>
      <c r="AM10" s="71"/>
      <c r="AN10" s="71"/>
      <c r="AO10" s="71"/>
      <c r="AP10" s="71"/>
      <c r="AQ10" s="71"/>
      <c r="AR10" s="71"/>
      <c r="AS10" s="71"/>
      <c r="AT10" s="67">
        <f>データ!$V$6</f>
        <v>32.03</v>
      </c>
      <c r="AU10" s="68"/>
      <c r="AV10" s="68"/>
      <c r="AW10" s="68"/>
      <c r="AX10" s="68"/>
      <c r="AY10" s="68"/>
      <c r="AZ10" s="68"/>
      <c r="BA10" s="68"/>
      <c r="BB10" s="70">
        <f>データ!$W$6</f>
        <v>405.18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HoM3HlOdTTwglo/tpLht6XQxPehxu4F9g4fePgmeWnMBjecJNPPfRlSART73Bm+t1LEo6ua1kjdMpdgs9Jj+Q==" saltValue="yJ2EvjZZl1Da1KqH1AFX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204021</v>
      </c>
      <c r="D6" s="34">
        <f t="shared" si="3"/>
        <v>46</v>
      </c>
      <c r="E6" s="34">
        <f t="shared" si="3"/>
        <v>1</v>
      </c>
      <c r="F6" s="34">
        <f t="shared" si="3"/>
        <v>0</v>
      </c>
      <c r="G6" s="34">
        <f t="shared" si="3"/>
        <v>1</v>
      </c>
      <c r="H6" s="34" t="str">
        <f t="shared" si="3"/>
        <v>長野県　松川町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80.06</v>
      </c>
      <c r="P6" s="35">
        <f t="shared" si="3"/>
        <v>99.3</v>
      </c>
      <c r="Q6" s="35">
        <f t="shared" si="3"/>
        <v>3785</v>
      </c>
      <c r="R6" s="35">
        <f t="shared" si="3"/>
        <v>13157</v>
      </c>
      <c r="S6" s="35">
        <f t="shared" si="3"/>
        <v>72.790000000000006</v>
      </c>
      <c r="T6" s="35">
        <f t="shared" si="3"/>
        <v>180.75</v>
      </c>
      <c r="U6" s="35">
        <f t="shared" si="3"/>
        <v>12978</v>
      </c>
      <c r="V6" s="35">
        <f t="shared" si="3"/>
        <v>32.03</v>
      </c>
      <c r="W6" s="35">
        <f t="shared" si="3"/>
        <v>405.18</v>
      </c>
      <c r="X6" s="36">
        <f>IF(X7="",NA(),X7)</f>
        <v>92.59</v>
      </c>
      <c r="Y6" s="36">
        <f t="shared" ref="Y6:AG6" si="4">IF(Y7="",NA(),Y7)</f>
        <v>107.91</v>
      </c>
      <c r="Z6" s="36">
        <f t="shared" si="4"/>
        <v>108.42</v>
      </c>
      <c r="AA6" s="36">
        <f t="shared" si="4"/>
        <v>108.51</v>
      </c>
      <c r="AB6" s="36">
        <f t="shared" si="4"/>
        <v>106.55</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211.92</v>
      </c>
      <c r="AU6" s="36">
        <f t="shared" ref="AU6:BC6" si="6">IF(AU7="",NA(),AU7)</f>
        <v>226.96</v>
      </c>
      <c r="AV6" s="36">
        <f t="shared" si="6"/>
        <v>245.36</v>
      </c>
      <c r="AW6" s="36">
        <f t="shared" si="6"/>
        <v>342.77</v>
      </c>
      <c r="AX6" s="36">
        <f t="shared" si="6"/>
        <v>402.7</v>
      </c>
      <c r="AY6" s="36">
        <f t="shared" si="6"/>
        <v>398.29</v>
      </c>
      <c r="AZ6" s="36">
        <f t="shared" si="6"/>
        <v>388.67</v>
      </c>
      <c r="BA6" s="36">
        <f t="shared" si="6"/>
        <v>355.27</v>
      </c>
      <c r="BB6" s="36">
        <f t="shared" si="6"/>
        <v>359.7</v>
      </c>
      <c r="BC6" s="36">
        <f t="shared" si="6"/>
        <v>362.93</v>
      </c>
      <c r="BD6" s="35" t="str">
        <f>IF(BD7="","",IF(BD7="-","【-】","【"&amp;SUBSTITUTE(TEXT(BD7,"#,##0.00"),"-","△")&amp;"】"))</f>
        <v>【264.97】</v>
      </c>
      <c r="BE6" s="36">
        <f>IF(BE7="",NA(),BE7)</f>
        <v>400.26</v>
      </c>
      <c r="BF6" s="36">
        <f t="shared" ref="BF6:BN6" si="7">IF(BF7="",NA(),BF7)</f>
        <v>366.34</v>
      </c>
      <c r="BG6" s="36">
        <f t="shared" si="7"/>
        <v>311.24</v>
      </c>
      <c r="BH6" s="36">
        <f t="shared" si="7"/>
        <v>262.62</v>
      </c>
      <c r="BI6" s="36">
        <f t="shared" si="7"/>
        <v>282.93</v>
      </c>
      <c r="BJ6" s="36">
        <f t="shared" si="7"/>
        <v>431</v>
      </c>
      <c r="BK6" s="36">
        <f t="shared" si="7"/>
        <v>422.5</v>
      </c>
      <c r="BL6" s="36">
        <f t="shared" si="7"/>
        <v>458.27</v>
      </c>
      <c r="BM6" s="36">
        <f t="shared" si="7"/>
        <v>447.01</v>
      </c>
      <c r="BN6" s="36">
        <f t="shared" si="7"/>
        <v>439.05</v>
      </c>
      <c r="BO6" s="35" t="str">
        <f>IF(BO7="","",IF(BO7="-","【-】","【"&amp;SUBSTITUTE(TEXT(BO7,"#,##0.00"),"-","△")&amp;"】"))</f>
        <v>【266.61】</v>
      </c>
      <c r="BP6" s="36">
        <f>IF(BP7="",NA(),BP7)</f>
        <v>84.7</v>
      </c>
      <c r="BQ6" s="36">
        <f t="shared" ref="BQ6:BY6" si="8">IF(BQ7="",NA(),BQ7)</f>
        <v>100.4</v>
      </c>
      <c r="BR6" s="36">
        <f t="shared" si="8"/>
        <v>101.11</v>
      </c>
      <c r="BS6" s="36">
        <f t="shared" si="8"/>
        <v>101.55</v>
      </c>
      <c r="BT6" s="36">
        <f t="shared" si="8"/>
        <v>101.03</v>
      </c>
      <c r="BU6" s="36">
        <f t="shared" si="8"/>
        <v>100.82</v>
      </c>
      <c r="BV6" s="36">
        <f t="shared" si="8"/>
        <v>101.64</v>
      </c>
      <c r="BW6" s="36">
        <f t="shared" si="8"/>
        <v>96.77</v>
      </c>
      <c r="BX6" s="36">
        <f t="shared" si="8"/>
        <v>95.81</v>
      </c>
      <c r="BY6" s="36">
        <f t="shared" si="8"/>
        <v>95.26</v>
      </c>
      <c r="BZ6" s="35" t="str">
        <f>IF(BZ7="","",IF(BZ7="-","【-】","【"&amp;SUBSTITUTE(TEXT(BZ7,"#,##0.00"),"-","△")&amp;"】"))</f>
        <v>【103.24】</v>
      </c>
      <c r="CA6" s="36">
        <f>IF(CA7="",NA(),CA7)</f>
        <v>227.21</v>
      </c>
      <c r="CB6" s="36">
        <f t="shared" ref="CB6:CJ6" si="9">IF(CB7="",NA(),CB7)</f>
        <v>191.84</v>
      </c>
      <c r="CC6" s="36">
        <f t="shared" si="9"/>
        <v>190.8</v>
      </c>
      <c r="CD6" s="36">
        <f t="shared" si="9"/>
        <v>190.15</v>
      </c>
      <c r="CE6" s="36">
        <f t="shared" si="9"/>
        <v>190.81</v>
      </c>
      <c r="CF6" s="36">
        <f t="shared" si="9"/>
        <v>179.55</v>
      </c>
      <c r="CG6" s="36">
        <f t="shared" si="9"/>
        <v>179.16</v>
      </c>
      <c r="CH6" s="36">
        <f t="shared" si="9"/>
        <v>187.18</v>
      </c>
      <c r="CI6" s="36">
        <f t="shared" si="9"/>
        <v>189.58</v>
      </c>
      <c r="CJ6" s="36">
        <f t="shared" si="9"/>
        <v>192.82</v>
      </c>
      <c r="CK6" s="35" t="str">
        <f>IF(CK7="","",IF(CK7="-","【-】","【"&amp;SUBSTITUTE(TEXT(CK7,"#,##0.00"),"-","△")&amp;"】"))</f>
        <v>【168.38】</v>
      </c>
      <c r="CL6" s="36">
        <f>IF(CL7="",NA(),CL7)</f>
        <v>63.03</v>
      </c>
      <c r="CM6" s="36">
        <f t="shared" ref="CM6:CU6" si="10">IF(CM7="",NA(),CM7)</f>
        <v>64.88</v>
      </c>
      <c r="CN6" s="36">
        <f t="shared" si="10"/>
        <v>65.5</v>
      </c>
      <c r="CO6" s="36">
        <f t="shared" si="10"/>
        <v>65.31</v>
      </c>
      <c r="CP6" s="36">
        <f t="shared" si="10"/>
        <v>63.27</v>
      </c>
      <c r="CQ6" s="36">
        <f t="shared" si="10"/>
        <v>53.52</v>
      </c>
      <c r="CR6" s="36">
        <f t="shared" si="10"/>
        <v>54.24</v>
      </c>
      <c r="CS6" s="36">
        <f t="shared" si="10"/>
        <v>55.88</v>
      </c>
      <c r="CT6" s="36">
        <f t="shared" si="10"/>
        <v>55.22</v>
      </c>
      <c r="CU6" s="36">
        <f t="shared" si="10"/>
        <v>54.05</v>
      </c>
      <c r="CV6" s="35" t="str">
        <f>IF(CV7="","",IF(CV7="-","【-】","【"&amp;SUBSTITUTE(TEXT(CV7,"#,##0.00"),"-","△")&amp;"】"))</f>
        <v>【60.00】</v>
      </c>
      <c r="CW6" s="36">
        <f>IF(CW7="",NA(),CW7)</f>
        <v>96.1</v>
      </c>
      <c r="CX6" s="36">
        <f t="shared" ref="CX6:DF6" si="11">IF(CX7="",NA(),CX7)</f>
        <v>94.8</v>
      </c>
      <c r="CY6" s="36">
        <f t="shared" si="11"/>
        <v>94.1</v>
      </c>
      <c r="CZ6" s="36">
        <f t="shared" si="11"/>
        <v>94.8</v>
      </c>
      <c r="DA6" s="36">
        <f t="shared" si="11"/>
        <v>94.9</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47.79</v>
      </c>
      <c r="DI6" s="36">
        <f t="shared" ref="DI6:DQ6" si="12">IF(DI7="",NA(),DI7)</f>
        <v>49.11</v>
      </c>
      <c r="DJ6" s="36">
        <f t="shared" si="12"/>
        <v>50.72</v>
      </c>
      <c r="DK6" s="36">
        <f t="shared" si="12"/>
        <v>52.48</v>
      </c>
      <c r="DL6" s="36">
        <f t="shared" si="12"/>
        <v>53.55</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8.56</v>
      </c>
      <c r="EE6" s="36">
        <f t="shared" ref="EE6:EM6" si="14">IF(EE7="",NA(),EE7)</f>
        <v>1.02</v>
      </c>
      <c r="EF6" s="36">
        <f t="shared" si="14"/>
        <v>0.39</v>
      </c>
      <c r="EG6" s="36">
        <f t="shared" si="14"/>
        <v>0.18</v>
      </c>
      <c r="EH6" s="36">
        <f t="shared" si="14"/>
        <v>0.27</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204021</v>
      </c>
      <c r="D7" s="38">
        <v>46</v>
      </c>
      <c r="E7" s="38">
        <v>1</v>
      </c>
      <c r="F7" s="38">
        <v>0</v>
      </c>
      <c r="G7" s="38">
        <v>1</v>
      </c>
      <c r="H7" s="38" t="s">
        <v>93</v>
      </c>
      <c r="I7" s="38" t="s">
        <v>94</v>
      </c>
      <c r="J7" s="38" t="s">
        <v>95</v>
      </c>
      <c r="K7" s="38" t="s">
        <v>96</v>
      </c>
      <c r="L7" s="38" t="s">
        <v>97</v>
      </c>
      <c r="M7" s="38" t="s">
        <v>98</v>
      </c>
      <c r="N7" s="39" t="s">
        <v>99</v>
      </c>
      <c r="O7" s="39">
        <v>80.06</v>
      </c>
      <c r="P7" s="39">
        <v>99.3</v>
      </c>
      <c r="Q7" s="39">
        <v>3785</v>
      </c>
      <c r="R7" s="39">
        <v>13157</v>
      </c>
      <c r="S7" s="39">
        <v>72.790000000000006</v>
      </c>
      <c r="T7" s="39">
        <v>180.75</v>
      </c>
      <c r="U7" s="39">
        <v>12978</v>
      </c>
      <c r="V7" s="39">
        <v>32.03</v>
      </c>
      <c r="W7" s="39">
        <v>405.18</v>
      </c>
      <c r="X7" s="39">
        <v>92.59</v>
      </c>
      <c r="Y7" s="39">
        <v>107.91</v>
      </c>
      <c r="Z7" s="39">
        <v>108.42</v>
      </c>
      <c r="AA7" s="39">
        <v>108.51</v>
      </c>
      <c r="AB7" s="39">
        <v>106.55</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211.92</v>
      </c>
      <c r="AU7" s="39">
        <v>226.96</v>
      </c>
      <c r="AV7" s="39">
        <v>245.36</v>
      </c>
      <c r="AW7" s="39">
        <v>342.77</v>
      </c>
      <c r="AX7" s="39">
        <v>402.7</v>
      </c>
      <c r="AY7" s="39">
        <v>398.29</v>
      </c>
      <c r="AZ7" s="39">
        <v>388.67</v>
      </c>
      <c r="BA7" s="39">
        <v>355.27</v>
      </c>
      <c r="BB7" s="39">
        <v>359.7</v>
      </c>
      <c r="BC7" s="39">
        <v>362.93</v>
      </c>
      <c r="BD7" s="39">
        <v>264.97000000000003</v>
      </c>
      <c r="BE7" s="39">
        <v>400.26</v>
      </c>
      <c r="BF7" s="39">
        <v>366.34</v>
      </c>
      <c r="BG7" s="39">
        <v>311.24</v>
      </c>
      <c r="BH7" s="39">
        <v>262.62</v>
      </c>
      <c r="BI7" s="39">
        <v>282.93</v>
      </c>
      <c r="BJ7" s="39">
        <v>431</v>
      </c>
      <c r="BK7" s="39">
        <v>422.5</v>
      </c>
      <c r="BL7" s="39">
        <v>458.27</v>
      </c>
      <c r="BM7" s="39">
        <v>447.01</v>
      </c>
      <c r="BN7" s="39">
        <v>439.05</v>
      </c>
      <c r="BO7" s="39">
        <v>266.61</v>
      </c>
      <c r="BP7" s="39">
        <v>84.7</v>
      </c>
      <c r="BQ7" s="39">
        <v>100.4</v>
      </c>
      <c r="BR7" s="39">
        <v>101.11</v>
      </c>
      <c r="BS7" s="39">
        <v>101.55</v>
      </c>
      <c r="BT7" s="39">
        <v>101.03</v>
      </c>
      <c r="BU7" s="39">
        <v>100.82</v>
      </c>
      <c r="BV7" s="39">
        <v>101.64</v>
      </c>
      <c r="BW7" s="39">
        <v>96.77</v>
      </c>
      <c r="BX7" s="39">
        <v>95.81</v>
      </c>
      <c r="BY7" s="39">
        <v>95.26</v>
      </c>
      <c r="BZ7" s="39">
        <v>103.24</v>
      </c>
      <c r="CA7" s="39">
        <v>227.21</v>
      </c>
      <c r="CB7" s="39">
        <v>191.84</v>
      </c>
      <c r="CC7" s="39">
        <v>190.8</v>
      </c>
      <c r="CD7" s="39">
        <v>190.15</v>
      </c>
      <c r="CE7" s="39">
        <v>190.81</v>
      </c>
      <c r="CF7" s="39">
        <v>179.55</v>
      </c>
      <c r="CG7" s="39">
        <v>179.16</v>
      </c>
      <c r="CH7" s="39">
        <v>187.18</v>
      </c>
      <c r="CI7" s="39">
        <v>189.58</v>
      </c>
      <c r="CJ7" s="39">
        <v>192.82</v>
      </c>
      <c r="CK7" s="39">
        <v>168.38</v>
      </c>
      <c r="CL7" s="39">
        <v>63.03</v>
      </c>
      <c r="CM7" s="39">
        <v>64.88</v>
      </c>
      <c r="CN7" s="39">
        <v>65.5</v>
      </c>
      <c r="CO7" s="39">
        <v>65.31</v>
      </c>
      <c r="CP7" s="39">
        <v>63.27</v>
      </c>
      <c r="CQ7" s="39">
        <v>53.52</v>
      </c>
      <c r="CR7" s="39">
        <v>54.24</v>
      </c>
      <c r="CS7" s="39">
        <v>55.88</v>
      </c>
      <c r="CT7" s="39">
        <v>55.22</v>
      </c>
      <c r="CU7" s="39">
        <v>54.05</v>
      </c>
      <c r="CV7" s="39">
        <v>60</v>
      </c>
      <c r="CW7" s="39">
        <v>96.1</v>
      </c>
      <c r="CX7" s="39">
        <v>94.8</v>
      </c>
      <c r="CY7" s="39">
        <v>94.1</v>
      </c>
      <c r="CZ7" s="39">
        <v>94.8</v>
      </c>
      <c r="DA7" s="39">
        <v>94.9</v>
      </c>
      <c r="DB7" s="39">
        <v>81.459999999999994</v>
      </c>
      <c r="DC7" s="39">
        <v>81.680000000000007</v>
      </c>
      <c r="DD7" s="39">
        <v>80.989999999999995</v>
      </c>
      <c r="DE7" s="39">
        <v>80.930000000000007</v>
      </c>
      <c r="DF7" s="39">
        <v>80.510000000000005</v>
      </c>
      <c r="DG7" s="39">
        <v>89.8</v>
      </c>
      <c r="DH7" s="39">
        <v>47.79</v>
      </c>
      <c r="DI7" s="39">
        <v>49.11</v>
      </c>
      <c r="DJ7" s="39">
        <v>50.72</v>
      </c>
      <c r="DK7" s="39">
        <v>52.48</v>
      </c>
      <c r="DL7" s="39">
        <v>53.55</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8.56</v>
      </c>
      <c r="EE7" s="39">
        <v>1.02</v>
      </c>
      <c r="EF7" s="39">
        <v>0.39</v>
      </c>
      <c r="EG7" s="39">
        <v>0.18</v>
      </c>
      <c r="EH7" s="39">
        <v>0.27</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宮下 祥司</cp:lastModifiedBy>
  <cp:lastPrinted>2021-01-15T05:21:09Z</cp:lastPrinted>
  <dcterms:created xsi:type="dcterms:W3CDTF">2020-12-04T02:08:40Z</dcterms:created>
  <dcterms:modified xsi:type="dcterms:W3CDTF">2021-01-15T08:41:35Z</dcterms:modified>
  <cp:category/>
</cp:coreProperties>
</file>